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xr:revisionPtr revIDLastSave="0" documentId="8_{82B75A04-CBC6-4246-9818-79C737C7502F}" xr6:coauthVersionLast="47" xr6:coauthVersionMax="47" xr10:uidLastSave="{00000000-0000-0000-0000-000000000000}"/>
  <bookViews>
    <workbookView xWindow="-120" yWindow="-120" windowWidth="19440" windowHeight="15000" tabRatio="918" xr2:uid="{00000000-000D-0000-FFFF-FFFF00000000}"/>
  </bookViews>
  <sheets>
    <sheet name="Version control" sheetId="19" r:id="rId1"/>
    <sheet name="Instructions - Guidance Notes" sheetId="18" r:id="rId2"/>
    <sheet name="Master reference sheet" sheetId="16" state="hidden" r:id="rId3"/>
    <sheet name="Master Evidence Statement Sheet" sheetId="14" state="hidden" r:id="rId4"/>
    <sheet name="Score Sheet" sheetId="13" r:id="rId5"/>
    <sheet name="Score Calculations" sheetId="17" state="hidden" r:id="rId6"/>
    <sheet name="Evidence - Scores - Action Plan" sheetId="15" r:id="rId7"/>
    <sheet name="Standard 1" sheetId="3" r:id="rId8"/>
    <sheet name="Standard 2" sheetId="4" r:id="rId9"/>
    <sheet name="Standard 3" sheetId="5" r:id="rId10"/>
    <sheet name="Standard 4" sheetId="6" r:id="rId11"/>
    <sheet name="Standard 5" sheetId="7" r:id="rId12"/>
    <sheet name="Standard 6" sheetId="8" r:id="rId13"/>
    <sheet name="Standard 7" sheetId="9" r:id="rId14"/>
    <sheet name="Standard 8" sheetId="10" r:id="rId15"/>
    <sheet name="Standard 9" sheetId="11" r:id="rId16"/>
    <sheet name="Standard 10" sheetId="12" r:id="rId17"/>
  </sheets>
  <definedNames>
    <definedName name="_xlnm._FilterDatabase" localSheetId="6" hidden="1">'Evidence - Scores - Action Plan'!$G$3:$P$52</definedName>
    <definedName name="_ftn1" localSheetId="7">'Standard 1'!$A$13</definedName>
    <definedName name="_ftnref1" localSheetId="7">'Standard 1'!$A$5</definedName>
    <definedName name="_Toc345667542" localSheetId="13">'Standard 7'!#REF!</definedName>
    <definedName name="_Toc348974449" localSheetId="7">'Standard 1'!$A$13</definedName>
    <definedName name="_Toc348974488" localSheetId="8">'Standard 2'!$A$19</definedName>
    <definedName name="_Toc348974559" localSheetId="11">'Standard 5'!$A$8</definedName>
    <definedName name="_xlnm.Print_Area" localSheetId="7">'Standard 1'!$A$1:$B$26</definedName>
    <definedName name="_xlnm.Print_Area" localSheetId="16">'Standard 10'!$A$1:$B$22</definedName>
    <definedName name="_xlnm.Print_Area" localSheetId="8">'Standard 2'!$A$1:$B$23</definedName>
    <definedName name="_xlnm.Print_Area" localSheetId="10">'Standard 4'!$A$1:$B$45</definedName>
    <definedName name="_xlnm.Print_Area" localSheetId="12">'Standard 6'!$A$1:$B$26</definedName>
    <definedName name="_xlnm.Print_Area" localSheetId="13">'Standard 7'!$A$1:$B$35</definedName>
    <definedName name="_xlnm.Print_Area" localSheetId="14">'Standard 8'!$A$1:$B$25</definedName>
    <definedName name="_xlnm.Print_Area" localSheetId="15">'Standard 9'!$A$1:$B$30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3" i="15" l="1"/>
  <c r="O53" i="15"/>
  <c r="N53" i="15"/>
  <c r="M53" i="15"/>
  <c r="L53" i="15"/>
  <c r="K53" i="15"/>
  <c r="J53" i="15"/>
  <c r="I53" i="15"/>
  <c r="Q53" i="15" s="1"/>
  <c r="H53" i="15"/>
  <c r="G53" i="15"/>
  <c r="Q37" i="17"/>
  <c r="F37" i="17"/>
  <c r="Q36" i="17"/>
  <c r="G36" i="17"/>
  <c r="F36" i="17"/>
  <c r="K35" i="17"/>
  <c r="I35" i="17"/>
  <c r="H35" i="17"/>
  <c r="G35" i="17"/>
  <c r="Q35" i="17" s="1"/>
  <c r="F35" i="17"/>
  <c r="N34" i="17"/>
  <c r="L34" i="17"/>
  <c r="K34" i="17"/>
  <c r="J34" i="17"/>
  <c r="I34" i="17"/>
  <c r="H34" i="17"/>
  <c r="G34" i="17"/>
  <c r="F34" i="17"/>
  <c r="Q34" i="17" s="1"/>
  <c r="G35" i="13" s="1"/>
  <c r="Q33" i="17"/>
  <c r="G34" i="13" s="1"/>
  <c r="I33" i="17"/>
  <c r="H33" i="17"/>
  <c r="F33" i="17"/>
  <c r="N32" i="17"/>
  <c r="M32" i="17"/>
  <c r="L32" i="17"/>
  <c r="K32" i="17"/>
  <c r="J32" i="17"/>
  <c r="I32" i="17"/>
  <c r="H32" i="17"/>
  <c r="G32" i="17"/>
  <c r="Q32" i="17" s="1"/>
  <c r="F32" i="17"/>
  <c r="G31" i="17"/>
  <c r="Q31" i="17" s="1"/>
  <c r="G32" i="13" s="1"/>
  <c r="F31" i="17"/>
  <c r="N30" i="17"/>
  <c r="M30" i="17"/>
  <c r="K30" i="17"/>
  <c r="J30" i="17"/>
  <c r="I30" i="17"/>
  <c r="H30" i="17"/>
  <c r="G30" i="17"/>
  <c r="F30" i="17"/>
  <c r="Q30" i="17" s="1"/>
  <c r="G31" i="13" s="1"/>
  <c r="L29" i="17"/>
  <c r="K29" i="17"/>
  <c r="J29" i="17"/>
  <c r="I29" i="17"/>
  <c r="H29" i="17"/>
  <c r="G29" i="17"/>
  <c r="F29" i="17"/>
  <c r="Q29" i="17" s="1"/>
  <c r="I28" i="17"/>
  <c r="H28" i="17"/>
  <c r="G28" i="17"/>
  <c r="Q28" i="17" s="1"/>
  <c r="G29" i="13" s="1"/>
  <c r="F28" i="17"/>
  <c r="L27" i="17"/>
  <c r="K27" i="17"/>
  <c r="J27" i="17"/>
  <c r="I27" i="17"/>
  <c r="H27" i="17"/>
  <c r="G27" i="17"/>
  <c r="Q27" i="17" s="1"/>
  <c r="G28" i="13" s="1"/>
  <c r="F27" i="17"/>
  <c r="F26" i="17"/>
  <c r="Q26" i="17" s="1"/>
  <c r="G27" i="13" s="1"/>
  <c r="Q25" i="17"/>
  <c r="G25" i="17"/>
  <c r="F25" i="17"/>
  <c r="I24" i="17"/>
  <c r="H24" i="17"/>
  <c r="G24" i="17"/>
  <c r="F24" i="17"/>
  <c r="Q24" i="17" s="1"/>
  <c r="Q23" i="17"/>
  <c r="F23" i="17"/>
  <c r="G22" i="17"/>
  <c r="Q22" i="17" s="1"/>
  <c r="G23" i="13" s="1"/>
  <c r="F22" i="17"/>
  <c r="G21" i="17"/>
  <c r="Q21" i="17" s="1"/>
  <c r="G22" i="13" s="1"/>
  <c r="F21" i="17"/>
  <c r="K20" i="17"/>
  <c r="J20" i="17"/>
  <c r="I20" i="17"/>
  <c r="H20" i="17"/>
  <c r="G20" i="17"/>
  <c r="F20" i="17"/>
  <c r="Q20" i="17" s="1"/>
  <c r="G19" i="17"/>
  <c r="F19" i="17"/>
  <c r="Q19" i="17" s="1"/>
  <c r="G20" i="13" s="1"/>
  <c r="I18" i="17"/>
  <c r="H18" i="17"/>
  <c r="G18" i="17"/>
  <c r="F18" i="17"/>
  <c r="Q18" i="17" s="1"/>
  <c r="G17" i="17"/>
  <c r="F17" i="17"/>
  <c r="Q17" i="17" s="1"/>
  <c r="G18" i="13" s="1"/>
  <c r="F16" i="17"/>
  <c r="Q16" i="17" s="1"/>
  <c r="G17" i="13" s="1"/>
  <c r="Q15" i="17"/>
  <c r="G16" i="13" s="1"/>
  <c r="F15" i="17"/>
  <c r="Q14" i="17"/>
  <c r="F14" i="17"/>
  <c r="I13" i="17"/>
  <c r="H13" i="17"/>
  <c r="G13" i="17"/>
  <c r="F13" i="17"/>
  <c r="Q13" i="17" s="1"/>
  <c r="G14" i="13" s="1"/>
  <c r="J12" i="17"/>
  <c r="I12" i="17"/>
  <c r="H12" i="17"/>
  <c r="G12" i="17"/>
  <c r="F12" i="17"/>
  <c r="Q12" i="17" s="1"/>
  <c r="F11" i="17"/>
  <c r="Q11" i="17" s="1"/>
  <c r="G12" i="13" s="1"/>
  <c r="H10" i="17"/>
  <c r="G10" i="17"/>
  <c r="F10" i="17"/>
  <c r="Q10" i="17" s="1"/>
  <c r="G11" i="13" s="1"/>
  <c r="P9" i="17"/>
  <c r="O9" i="17"/>
  <c r="N9" i="17"/>
  <c r="M9" i="17"/>
  <c r="L9" i="17"/>
  <c r="K9" i="17"/>
  <c r="J9" i="17"/>
  <c r="I9" i="17"/>
  <c r="Q9" i="17" s="1"/>
  <c r="H9" i="17"/>
  <c r="G9" i="17"/>
  <c r="I8" i="17"/>
  <c r="H8" i="17"/>
  <c r="G8" i="17"/>
  <c r="F8" i="17"/>
  <c r="Q8" i="17" s="1"/>
  <c r="G9" i="13" s="1"/>
  <c r="Q7" i="17"/>
  <c r="G8" i="13" s="1"/>
  <c r="L7" i="17"/>
  <c r="K7" i="17"/>
  <c r="J7" i="17"/>
  <c r="I7" i="17"/>
  <c r="H7" i="17"/>
  <c r="G7" i="17"/>
  <c r="F7" i="17"/>
  <c r="L6" i="17"/>
  <c r="K6" i="17"/>
  <c r="J6" i="17"/>
  <c r="I6" i="17"/>
  <c r="H6" i="17"/>
  <c r="G6" i="17"/>
  <c r="F6" i="17"/>
  <c r="Q6" i="17" s="1"/>
  <c r="Q5" i="17"/>
  <c r="G5" i="17"/>
  <c r="F5" i="17"/>
  <c r="I4" i="17"/>
  <c r="H4" i="17"/>
  <c r="G4" i="17"/>
  <c r="F4" i="17"/>
  <c r="Q4" i="17" s="1"/>
  <c r="G5" i="13" s="1"/>
  <c r="L3" i="17"/>
  <c r="K3" i="17"/>
  <c r="J3" i="17"/>
  <c r="I3" i="17"/>
  <c r="H3" i="17"/>
  <c r="G3" i="17"/>
  <c r="F3" i="17"/>
  <c r="Q3" i="17" s="1"/>
  <c r="G4" i="13" s="1"/>
  <c r="M2" i="17"/>
  <c r="L2" i="17"/>
  <c r="K2" i="17"/>
  <c r="J2" i="17"/>
  <c r="I2" i="17"/>
  <c r="H2" i="17"/>
  <c r="G2" i="17"/>
  <c r="F2" i="17"/>
  <c r="Q2" i="17" s="1"/>
  <c r="F39" i="13"/>
  <c r="G38" i="13"/>
  <c r="G37" i="13"/>
  <c r="G26" i="13"/>
  <c r="G24" i="13"/>
  <c r="G15" i="13"/>
  <c r="G6" i="13"/>
  <c r="K37" i="14"/>
  <c r="J37" i="14"/>
  <c r="I37" i="14"/>
  <c r="H37" i="14"/>
  <c r="L36" i="14"/>
  <c r="K36" i="14"/>
  <c r="J36" i="14"/>
  <c r="I36" i="14"/>
  <c r="H36" i="14"/>
  <c r="N35" i="14"/>
  <c r="M35" i="14"/>
  <c r="L35" i="14"/>
  <c r="K35" i="14"/>
  <c r="J35" i="14"/>
  <c r="I35" i="14"/>
  <c r="H35" i="14"/>
  <c r="N34" i="14"/>
  <c r="M34" i="14"/>
  <c r="L34" i="14"/>
  <c r="K34" i="14"/>
  <c r="J34" i="14"/>
  <c r="I34" i="14"/>
  <c r="H34" i="14"/>
  <c r="N33" i="14"/>
  <c r="M33" i="14"/>
  <c r="L33" i="14"/>
  <c r="K33" i="14"/>
  <c r="J33" i="14"/>
  <c r="I33" i="14"/>
  <c r="H33" i="14"/>
  <c r="P32" i="14"/>
  <c r="O32" i="14"/>
  <c r="N32" i="14"/>
  <c r="M32" i="14"/>
  <c r="L32" i="14"/>
  <c r="K32" i="14"/>
  <c r="J32" i="14"/>
  <c r="I32" i="14"/>
  <c r="H32" i="14"/>
  <c r="K31" i="14"/>
  <c r="J31" i="14"/>
  <c r="I31" i="14"/>
  <c r="H31" i="14"/>
  <c r="N30" i="14"/>
  <c r="M30" i="14"/>
  <c r="L30" i="14"/>
  <c r="K30" i="14"/>
  <c r="J30" i="14"/>
  <c r="I30" i="14"/>
  <c r="H30" i="14"/>
  <c r="M29" i="14"/>
  <c r="L29" i="14"/>
  <c r="K29" i="14"/>
  <c r="J29" i="14"/>
  <c r="I29" i="14"/>
  <c r="H29" i="14"/>
  <c r="K28" i="14"/>
  <c r="J28" i="14"/>
  <c r="I28" i="14"/>
  <c r="H28" i="14"/>
  <c r="N27" i="14"/>
  <c r="M27" i="14"/>
  <c r="L27" i="14"/>
  <c r="K27" i="14"/>
  <c r="J27" i="14"/>
  <c r="I27" i="14"/>
  <c r="H27" i="14"/>
  <c r="J26" i="14"/>
  <c r="I26" i="14"/>
  <c r="H26" i="14"/>
  <c r="L25" i="14"/>
  <c r="K25" i="14"/>
  <c r="J25" i="14"/>
  <c r="I25" i="14"/>
  <c r="H25" i="14"/>
  <c r="L24" i="14"/>
  <c r="K24" i="14"/>
  <c r="J24" i="14"/>
  <c r="I24" i="14"/>
  <c r="H24" i="14"/>
  <c r="I23" i="14"/>
  <c r="H23" i="14"/>
  <c r="J22" i="14"/>
  <c r="I22" i="14"/>
  <c r="H22" i="14"/>
  <c r="N21" i="14"/>
  <c r="M21" i="14"/>
  <c r="L21" i="14"/>
  <c r="K21" i="14"/>
  <c r="J21" i="14"/>
  <c r="I21" i="14"/>
  <c r="H21" i="14"/>
  <c r="O20" i="14"/>
  <c r="N20" i="14"/>
  <c r="M20" i="14"/>
  <c r="L20" i="14"/>
  <c r="K20" i="14"/>
  <c r="J20" i="14"/>
  <c r="I20" i="14"/>
  <c r="H20" i="14"/>
  <c r="J19" i="14"/>
  <c r="I19" i="14"/>
  <c r="H19" i="14"/>
  <c r="L18" i="14"/>
  <c r="K18" i="14"/>
  <c r="J18" i="14"/>
  <c r="I18" i="14"/>
  <c r="H18" i="14"/>
  <c r="L17" i="14"/>
  <c r="K17" i="14"/>
  <c r="J17" i="14"/>
  <c r="I17" i="14"/>
  <c r="H17" i="14"/>
  <c r="L16" i="14"/>
  <c r="K16" i="14"/>
  <c r="J16" i="14"/>
  <c r="I16" i="14"/>
  <c r="H16" i="14"/>
  <c r="J15" i="14"/>
  <c r="I15" i="14"/>
  <c r="H15" i="14"/>
  <c r="J14" i="14"/>
  <c r="I14" i="14"/>
  <c r="H14" i="14"/>
  <c r="O13" i="14"/>
  <c r="N13" i="14"/>
  <c r="M13" i="14"/>
  <c r="L13" i="14"/>
  <c r="K13" i="14"/>
  <c r="J13" i="14"/>
  <c r="I13" i="14"/>
  <c r="H13" i="14"/>
  <c r="S12" i="14"/>
  <c r="R12" i="14"/>
  <c r="Q12" i="14"/>
  <c r="P12" i="14"/>
  <c r="O12" i="14"/>
  <c r="N12" i="14"/>
  <c r="M12" i="14"/>
  <c r="L12" i="14"/>
  <c r="K12" i="14"/>
  <c r="J12" i="14"/>
  <c r="I12" i="14"/>
  <c r="H12" i="14"/>
  <c r="H11" i="14"/>
  <c r="I10" i="14"/>
  <c r="H10" i="14"/>
  <c r="O9" i="14"/>
  <c r="N9" i="14"/>
  <c r="M9" i="14"/>
  <c r="L9" i="14"/>
  <c r="K9" i="14"/>
  <c r="J9" i="14"/>
  <c r="I9" i="14"/>
  <c r="H9" i="14"/>
  <c r="L8" i="14"/>
  <c r="K8" i="14"/>
  <c r="J8" i="14"/>
  <c r="I8" i="14"/>
  <c r="H8" i="14"/>
  <c r="N7" i="14"/>
  <c r="M7" i="14"/>
  <c r="L7" i="14"/>
  <c r="K7" i="14"/>
  <c r="J7" i="14"/>
  <c r="I7" i="14"/>
  <c r="H7" i="14"/>
  <c r="L6" i="14"/>
  <c r="K6" i="14"/>
  <c r="J6" i="14"/>
  <c r="I6" i="14"/>
  <c r="H6" i="14"/>
  <c r="K5" i="14"/>
  <c r="J5" i="14"/>
  <c r="I5" i="14"/>
  <c r="H5" i="14"/>
  <c r="K4" i="14"/>
  <c r="J4" i="14"/>
  <c r="I4" i="14"/>
  <c r="H4" i="14"/>
  <c r="K3" i="14"/>
  <c r="J3" i="14"/>
  <c r="I3" i="14"/>
  <c r="H3" i="14"/>
  <c r="N2" i="14"/>
  <c r="M2" i="14"/>
  <c r="L2" i="14"/>
  <c r="K2" i="14"/>
  <c r="J2" i="14"/>
  <c r="I2" i="14"/>
  <c r="H2" i="14"/>
  <c r="G33" i="13" l="1"/>
  <c r="R32" i="17"/>
  <c r="H33" i="13" s="1"/>
  <c r="S12" i="17"/>
  <c r="I13" i="13" s="1"/>
  <c r="G13" i="13"/>
  <c r="R12" i="17"/>
  <c r="H13" i="13" s="1"/>
  <c r="R18" i="17"/>
  <c r="H19" i="13" s="1"/>
  <c r="G19" i="13"/>
  <c r="G3" i="13"/>
  <c r="T2" i="17"/>
  <c r="J3" i="13" s="1"/>
  <c r="S2" i="17"/>
  <c r="I3" i="13" s="1"/>
  <c r="R2" i="17"/>
  <c r="G25" i="13"/>
  <c r="R23" i="17"/>
  <c r="H24" i="13" s="1"/>
  <c r="G10" i="13"/>
  <c r="R9" i="17"/>
  <c r="H10" i="13" s="1"/>
  <c r="R35" i="17"/>
  <c r="H36" i="13" s="1"/>
  <c r="G36" i="13"/>
  <c r="R6" i="17"/>
  <c r="H7" i="13" s="1"/>
  <c r="G7" i="13"/>
  <c r="S29" i="17"/>
  <c r="I30" i="13" s="1"/>
  <c r="R29" i="17"/>
  <c r="H30" i="13" s="1"/>
  <c r="G30" i="13"/>
  <c r="G21" i="13"/>
  <c r="R20" i="17"/>
  <c r="H21" i="13" l="1"/>
  <c r="H3" i="13"/>
  <c r="D42" i="13"/>
  <c r="J1"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Susan Gibert</author>
    <author>tc={3C6A0D3A-291E-4402-9D6B-6A4C5A4019FB}</author>
    <author>tc={CF1D01A5-D9E1-4B3A-A33A-B86F4502E09F}</author>
    <author>tc={29D472B9-DF12-463C-8DAC-6F03DFBC2DDA}</author>
    <author>tc={8CB1561A-A823-4A48-9CF8-B8DE7091A7A2}</author>
    <author>tc={046D3B65-0818-4608-98A5-A52E55756396}</author>
    <author>tc={FEE47A9A-3496-4AB6-B07C-743616BEAB16}</author>
  </authors>
  <commentList>
    <comment ref="F2" authorId="0" shapeId="0" xr:uid="{00000000-0006-0000-0200-000001000000}">
      <text>
        <r>
          <rPr>
            <b/>
            <sz val="9"/>
            <color indexed="81"/>
            <rFont val="Tahoma"/>
            <family val="2"/>
          </rPr>
          <t>Susan Gibert:</t>
        </r>
        <r>
          <rPr>
            <sz val="9"/>
            <color indexed="81"/>
            <rFont val="Tahoma"/>
            <family val="2"/>
          </rPr>
          <t xml:space="preserve">
1</t>
        </r>
      </text>
    </comment>
    <comment ref="G2" authorId="0" shapeId="0" xr:uid="{00000000-0006-0000-0200-000002000000}">
      <text>
        <r>
          <rPr>
            <b/>
            <sz val="9"/>
            <color indexed="81"/>
            <rFont val="Tahoma"/>
            <family val="2"/>
          </rPr>
          <t>Susan Gibert:</t>
        </r>
        <r>
          <rPr>
            <sz val="9"/>
            <color indexed="81"/>
            <rFont val="Tahoma"/>
            <family val="2"/>
          </rPr>
          <t xml:space="preserve">
2</t>
        </r>
      </text>
    </comment>
    <comment ref="H2" authorId="0" shapeId="0" xr:uid="{00000000-0006-0000-0200-000003000000}">
      <text>
        <r>
          <rPr>
            <b/>
            <sz val="9"/>
            <color indexed="81"/>
            <rFont val="Tahoma"/>
            <family val="2"/>
          </rPr>
          <t>Susan Gibert:</t>
        </r>
        <r>
          <rPr>
            <sz val="9"/>
            <color indexed="81"/>
            <rFont val="Tahoma"/>
            <family val="2"/>
          </rPr>
          <t xml:space="preserve">
4</t>
        </r>
      </text>
    </comment>
    <comment ref="I2" authorId="0" shapeId="0" xr:uid="{00000000-0006-0000-0200-000004000000}">
      <text>
        <r>
          <rPr>
            <b/>
            <sz val="9"/>
            <color indexed="81"/>
            <rFont val="Tahoma"/>
            <family val="2"/>
          </rPr>
          <t>Susan Gibert:</t>
        </r>
        <r>
          <rPr>
            <sz val="9"/>
            <color indexed="81"/>
            <rFont val="Tahoma"/>
            <family val="2"/>
          </rPr>
          <t xml:space="preserve">
5</t>
        </r>
      </text>
    </comment>
    <comment ref="J2" authorId="0" shapeId="0" xr:uid="{00000000-0006-0000-0200-000005000000}">
      <text>
        <r>
          <rPr>
            <b/>
            <sz val="9"/>
            <color indexed="81"/>
            <rFont val="Tahoma"/>
            <family val="2"/>
          </rPr>
          <t>Susan Gibert:</t>
        </r>
        <r>
          <rPr>
            <sz val="9"/>
            <color indexed="81"/>
            <rFont val="Tahoma"/>
            <family val="2"/>
          </rPr>
          <t xml:space="preserve">
6</t>
        </r>
      </text>
    </comment>
    <comment ref="K2" authorId="0" shapeId="0" xr:uid="{00000000-0006-0000-0200-000006000000}">
      <text>
        <r>
          <rPr>
            <b/>
            <sz val="9"/>
            <color indexed="81"/>
            <rFont val="Tahoma"/>
            <family val="2"/>
          </rPr>
          <t>Susan Gibert:</t>
        </r>
        <r>
          <rPr>
            <sz val="9"/>
            <color indexed="81"/>
            <rFont val="Tahoma"/>
            <family val="2"/>
          </rPr>
          <t xml:space="preserve">
11</t>
        </r>
      </text>
    </comment>
    <comment ref="L2" authorId="0" shapeId="0" xr:uid="{00000000-0006-0000-0200-000007000000}">
      <text>
        <r>
          <rPr>
            <b/>
            <sz val="9"/>
            <color indexed="81"/>
            <rFont val="Tahoma"/>
            <family val="2"/>
          </rPr>
          <t>Susan Gibert:</t>
        </r>
        <r>
          <rPr>
            <sz val="9"/>
            <color indexed="81"/>
            <rFont val="Tahoma"/>
            <family val="2"/>
          </rPr>
          <t xml:space="preserve">
28</t>
        </r>
      </text>
    </comment>
    <comment ref="M2" authorId="0" shapeId="0" xr:uid="{00000000-0006-0000-0200-000008000000}">
      <text>
        <r>
          <rPr>
            <b/>
            <sz val="9"/>
            <color indexed="81"/>
            <rFont val="Tahoma"/>
            <family val="2"/>
          </rPr>
          <t>Susan Gibert:</t>
        </r>
        <r>
          <rPr>
            <sz val="9"/>
            <color indexed="81"/>
            <rFont val="Tahoma"/>
            <family val="2"/>
          </rPr>
          <t xml:space="preserve">
30</t>
        </r>
      </text>
    </comment>
    <comment ref="F3" authorId="0" shapeId="0" xr:uid="{00000000-0006-0000-0200-000009000000}">
      <text>
        <r>
          <rPr>
            <b/>
            <sz val="9"/>
            <color indexed="81"/>
            <rFont val="Tahoma"/>
            <family val="2"/>
          </rPr>
          <t>Susan Gibert:</t>
        </r>
        <r>
          <rPr>
            <sz val="9"/>
            <color indexed="81"/>
            <rFont val="Tahoma"/>
            <family val="2"/>
          </rPr>
          <t xml:space="preserve">
2</t>
        </r>
      </text>
    </comment>
    <comment ref="G3" authorId="0" shapeId="0" xr:uid="{00000000-0006-0000-0200-00000A000000}">
      <text>
        <r>
          <rPr>
            <b/>
            <sz val="9"/>
            <color indexed="81"/>
            <rFont val="Tahoma"/>
            <family val="2"/>
          </rPr>
          <t>Susan Gibert:</t>
        </r>
        <r>
          <rPr>
            <sz val="9"/>
            <color indexed="81"/>
            <rFont val="Tahoma"/>
            <family val="2"/>
          </rPr>
          <t xml:space="preserve">
4</t>
        </r>
      </text>
    </comment>
    <comment ref="H3" authorId="0" shapeId="0" xr:uid="{00000000-0006-0000-0200-00000B000000}">
      <text>
        <r>
          <rPr>
            <b/>
            <sz val="9"/>
            <color indexed="81"/>
            <rFont val="Tahoma"/>
            <family val="2"/>
          </rPr>
          <t>Susan Gibert:</t>
        </r>
        <r>
          <rPr>
            <sz val="9"/>
            <color indexed="81"/>
            <rFont val="Tahoma"/>
            <family val="2"/>
          </rPr>
          <t xml:space="preserve">
5</t>
        </r>
      </text>
    </comment>
    <comment ref="I3" authorId="0" shapeId="0" xr:uid="{00000000-0006-0000-0200-00000C000000}">
      <text>
        <r>
          <rPr>
            <b/>
            <sz val="9"/>
            <color indexed="81"/>
            <rFont val="Tahoma"/>
            <family val="2"/>
          </rPr>
          <t>Susan Gibert:</t>
        </r>
        <r>
          <rPr>
            <sz val="9"/>
            <color indexed="81"/>
            <rFont val="Tahoma"/>
            <family val="2"/>
          </rPr>
          <t xml:space="preserve">
6</t>
        </r>
      </text>
    </comment>
    <comment ref="J3" authorId="0" shapeId="0" xr:uid="{00000000-0006-0000-0200-00000D000000}">
      <text>
        <r>
          <rPr>
            <b/>
            <sz val="9"/>
            <color indexed="81"/>
            <rFont val="Tahoma"/>
            <family val="2"/>
          </rPr>
          <t>Susan Gibert:</t>
        </r>
        <r>
          <rPr>
            <sz val="9"/>
            <color indexed="81"/>
            <rFont val="Tahoma"/>
            <family val="2"/>
          </rPr>
          <t xml:space="preserve">
7</t>
        </r>
      </text>
    </comment>
    <comment ref="K3" authorId="0" shapeId="0" xr:uid="{00000000-0006-0000-0200-00000E000000}">
      <text>
        <r>
          <rPr>
            <b/>
            <sz val="9"/>
            <color indexed="81"/>
            <rFont val="Tahoma"/>
            <family val="2"/>
          </rPr>
          <t>Susan Gibert:</t>
        </r>
        <r>
          <rPr>
            <sz val="9"/>
            <color indexed="81"/>
            <rFont val="Tahoma"/>
            <family val="2"/>
          </rPr>
          <t xml:space="preserve">
8</t>
        </r>
      </text>
    </comment>
    <comment ref="L3" authorId="0" shapeId="0" xr:uid="{00000000-0006-0000-0200-00000F000000}">
      <text>
        <r>
          <rPr>
            <b/>
            <sz val="9"/>
            <color indexed="81"/>
            <rFont val="Tahoma"/>
            <family val="2"/>
          </rPr>
          <t>Susan Gibert:</t>
        </r>
        <r>
          <rPr>
            <sz val="9"/>
            <color indexed="81"/>
            <rFont val="Tahoma"/>
            <family val="2"/>
          </rPr>
          <t xml:space="preserve">
28</t>
        </r>
      </text>
    </comment>
    <comment ref="F4" authorId="0" shapeId="0" xr:uid="{00000000-0006-0000-0200-000010000000}">
      <text>
        <r>
          <rPr>
            <b/>
            <sz val="9"/>
            <color indexed="81"/>
            <rFont val="Tahoma"/>
            <family val="2"/>
          </rPr>
          <t>Susan Gibert:</t>
        </r>
        <r>
          <rPr>
            <sz val="9"/>
            <color indexed="81"/>
            <rFont val="Tahoma"/>
            <family val="2"/>
          </rPr>
          <t xml:space="preserve">
3</t>
        </r>
      </text>
    </comment>
    <comment ref="G4" authorId="0" shapeId="0" xr:uid="{00000000-0006-0000-0200-000011000000}">
      <text>
        <r>
          <rPr>
            <b/>
            <sz val="9"/>
            <color indexed="81"/>
            <rFont val="Tahoma"/>
            <family val="2"/>
          </rPr>
          <t>Susan Gibert:</t>
        </r>
        <r>
          <rPr>
            <sz val="9"/>
            <color indexed="81"/>
            <rFont val="Tahoma"/>
            <family val="2"/>
          </rPr>
          <t xml:space="preserve">
7</t>
        </r>
      </text>
    </comment>
    <comment ref="H4" authorId="0" shapeId="0" xr:uid="{00000000-0006-0000-0200-000012000000}">
      <text>
        <r>
          <rPr>
            <b/>
            <sz val="9"/>
            <color indexed="81"/>
            <rFont val="Tahoma"/>
            <family val="2"/>
          </rPr>
          <t>Susan Gibert:</t>
        </r>
        <r>
          <rPr>
            <sz val="9"/>
            <color indexed="81"/>
            <rFont val="Tahoma"/>
            <family val="2"/>
          </rPr>
          <t xml:space="preserve">
8</t>
        </r>
      </text>
    </comment>
    <comment ref="I4" authorId="0" shapeId="0" xr:uid="{00000000-0006-0000-0200-000013000000}">
      <text>
        <r>
          <rPr>
            <b/>
            <sz val="9"/>
            <color indexed="81"/>
            <rFont val="Tahoma"/>
            <family val="2"/>
          </rPr>
          <t>Susan Gibert:</t>
        </r>
        <r>
          <rPr>
            <sz val="9"/>
            <color indexed="81"/>
            <rFont val="Tahoma"/>
            <family val="2"/>
          </rPr>
          <t xml:space="preserve">
37</t>
        </r>
      </text>
    </comment>
    <comment ref="F5" authorId="0" shapeId="0" xr:uid="{00000000-0006-0000-0200-000014000000}">
      <text>
        <r>
          <rPr>
            <b/>
            <sz val="9"/>
            <color indexed="81"/>
            <rFont val="Tahoma"/>
            <family val="2"/>
          </rPr>
          <t>Susan Gibert:</t>
        </r>
        <r>
          <rPr>
            <sz val="9"/>
            <color indexed="81"/>
            <rFont val="Tahoma"/>
            <family val="2"/>
          </rPr>
          <t xml:space="preserve">
1</t>
        </r>
      </text>
    </comment>
    <comment ref="G5" authorId="0" shapeId="0" xr:uid="{00000000-0006-0000-0200-000015000000}">
      <text>
        <r>
          <rPr>
            <b/>
            <sz val="9"/>
            <color indexed="81"/>
            <rFont val="Tahoma"/>
            <family val="2"/>
          </rPr>
          <t>Susan Gibert:</t>
        </r>
        <r>
          <rPr>
            <sz val="9"/>
            <color indexed="81"/>
            <rFont val="Tahoma"/>
            <family val="2"/>
          </rPr>
          <t xml:space="preserve">
4</t>
        </r>
      </text>
    </comment>
    <comment ref="F6" authorId="0" shapeId="0" xr:uid="{00000000-0006-0000-0200-000016000000}">
      <text>
        <r>
          <rPr>
            <b/>
            <sz val="9"/>
            <color indexed="81"/>
            <rFont val="Tahoma"/>
            <family val="2"/>
          </rPr>
          <t>Susan Gibert:</t>
        </r>
        <r>
          <rPr>
            <sz val="9"/>
            <color indexed="81"/>
            <rFont val="Tahoma"/>
            <family val="2"/>
          </rPr>
          <t xml:space="preserve">
1</t>
        </r>
      </text>
    </comment>
    <comment ref="G6" authorId="0" shapeId="0" xr:uid="{00000000-0006-0000-0200-000017000000}">
      <text>
        <r>
          <rPr>
            <b/>
            <sz val="9"/>
            <color indexed="81"/>
            <rFont val="Tahoma"/>
            <family val="2"/>
          </rPr>
          <t>Susan Gibert:</t>
        </r>
        <r>
          <rPr>
            <sz val="9"/>
            <color indexed="81"/>
            <rFont val="Tahoma"/>
            <family val="2"/>
          </rPr>
          <t xml:space="preserve">
2</t>
        </r>
      </text>
    </comment>
    <comment ref="H6" authorId="0" shapeId="0" xr:uid="{00000000-0006-0000-0200-000018000000}">
      <text>
        <r>
          <rPr>
            <b/>
            <sz val="9"/>
            <color indexed="81"/>
            <rFont val="Tahoma"/>
            <family val="2"/>
          </rPr>
          <t>Susan Gibert:</t>
        </r>
        <r>
          <rPr>
            <sz val="9"/>
            <color indexed="81"/>
            <rFont val="Tahoma"/>
            <family val="2"/>
          </rPr>
          <t xml:space="preserve">
7</t>
        </r>
      </text>
    </comment>
    <comment ref="I6" authorId="0" shapeId="0" xr:uid="{00000000-0006-0000-0200-000019000000}">
      <text>
        <r>
          <rPr>
            <b/>
            <sz val="9"/>
            <color indexed="81"/>
            <rFont val="Tahoma"/>
            <family val="2"/>
          </rPr>
          <t>Susan Gibert:</t>
        </r>
        <r>
          <rPr>
            <sz val="9"/>
            <color indexed="81"/>
            <rFont val="Tahoma"/>
            <family val="2"/>
          </rPr>
          <t xml:space="preserve">
9</t>
        </r>
      </text>
    </comment>
    <comment ref="J6" authorId="0" shapeId="0" xr:uid="{00000000-0006-0000-0200-00001A000000}">
      <text>
        <r>
          <rPr>
            <b/>
            <sz val="9"/>
            <color indexed="81"/>
            <rFont val="Tahoma"/>
            <family val="2"/>
          </rPr>
          <t>Susan Gibert:</t>
        </r>
        <r>
          <rPr>
            <sz val="9"/>
            <color indexed="81"/>
            <rFont val="Tahoma"/>
            <family val="2"/>
          </rPr>
          <t xml:space="preserve">
17</t>
        </r>
      </text>
    </comment>
    <comment ref="K6" authorId="0" shapeId="0" xr:uid="{00000000-0006-0000-0200-00001B000000}">
      <text>
        <r>
          <rPr>
            <b/>
            <sz val="9"/>
            <color indexed="81"/>
            <rFont val="Tahoma"/>
            <family val="2"/>
          </rPr>
          <t>Susan Gibert:</t>
        </r>
        <r>
          <rPr>
            <sz val="9"/>
            <color indexed="81"/>
            <rFont val="Tahoma"/>
            <family val="2"/>
          </rPr>
          <t xml:space="preserve">
20</t>
        </r>
      </text>
    </comment>
    <comment ref="F7" authorId="0" shapeId="0" xr:uid="{00000000-0006-0000-0200-00001C000000}">
      <text>
        <r>
          <rPr>
            <b/>
            <sz val="9"/>
            <color indexed="81"/>
            <rFont val="Tahoma"/>
            <family val="2"/>
          </rPr>
          <t>Susan Gibert:</t>
        </r>
        <r>
          <rPr>
            <sz val="9"/>
            <color indexed="81"/>
            <rFont val="Tahoma"/>
            <family val="2"/>
          </rPr>
          <t xml:space="preserve">
7</t>
        </r>
      </text>
    </comment>
    <comment ref="G7" authorId="0" shapeId="0" xr:uid="{00000000-0006-0000-0200-00001D000000}">
      <text>
        <r>
          <rPr>
            <b/>
            <sz val="9"/>
            <color indexed="81"/>
            <rFont val="Tahoma"/>
            <family val="2"/>
          </rPr>
          <t>Susan Gibert:</t>
        </r>
        <r>
          <rPr>
            <sz val="9"/>
            <color indexed="81"/>
            <rFont val="Tahoma"/>
            <family val="2"/>
          </rPr>
          <t xml:space="preserve">
8</t>
        </r>
      </text>
    </comment>
    <comment ref="H7" authorId="0" shapeId="0" xr:uid="{00000000-0006-0000-0200-00001E000000}">
      <text>
        <r>
          <rPr>
            <b/>
            <sz val="9"/>
            <color indexed="81"/>
            <rFont val="Tahoma"/>
            <family val="2"/>
          </rPr>
          <t>Susan Gibert:</t>
        </r>
        <r>
          <rPr>
            <sz val="9"/>
            <color indexed="81"/>
            <rFont val="Tahoma"/>
            <family val="2"/>
          </rPr>
          <t xml:space="preserve">
21</t>
        </r>
      </text>
    </comment>
    <comment ref="I7" authorId="0" shapeId="0" xr:uid="{00000000-0006-0000-0200-00001F000000}">
      <text>
        <r>
          <rPr>
            <b/>
            <sz val="9"/>
            <color indexed="81"/>
            <rFont val="Tahoma"/>
            <family val="2"/>
          </rPr>
          <t>Susan Gibert:</t>
        </r>
        <r>
          <rPr>
            <sz val="9"/>
            <color indexed="81"/>
            <rFont val="Tahoma"/>
            <family val="2"/>
          </rPr>
          <t xml:space="preserve">
29</t>
        </r>
      </text>
    </comment>
    <comment ref="J7" authorId="0" shapeId="0" xr:uid="{00000000-0006-0000-0200-000020000000}">
      <text>
        <r>
          <rPr>
            <b/>
            <sz val="9"/>
            <color indexed="81"/>
            <rFont val="Tahoma"/>
            <family val="2"/>
          </rPr>
          <t>Susan Gibert:</t>
        </r>
        <r>
          <rPr>
            <sz val="9"/>
            <color indexed="81"/>
            <rFont val="Tahoma"/>
            <family val="2"/>
          </rPr>
          <t xml:space="preserve">
32</t>
        </r>
      </text>
    </comment>
    <comment ref="K7" authorId="0" shapeId="0" xr:uid="{00000000-0006-0000-0200-000021000000}">
      <text>
        <r>
          <rPr>
            <b/>
            <sz val="9"/>
            <color indexed="81"/>
            <rFont val="Tahoma"/>
            <family val="2"/>
          </rPr>
          <t>Susan Gibert:</t>
        </r>
        <r>
          <rPr>
            <sz val="9"/>
            <color indexed="81"/>
            <rFont val="Tahoma"/>
            <family val="2"/>
          </rPr>
          <t xml:space="preserve">
33</t>
        </r>
      </text>
    </comment>
    <comment ref="L7" authorId="0" shapeId="0" xr:uid="{00000000-0006-0000-0200-000022000000}">
      <text>
        <r>
          <rPr>
            <b/>
            <sz val="9"/>
            <color indexed="81"/>
            <rFont val="Tahoma"/>
            <family val="2"/>
          </rPr>
          <t>Susan Gibert:</t>
        </r>
        <r>
          <rPr>
            <sz val="9"/>
            <color indexed="81"/>
            <rFont val="Tahoma"/>
            <family val="2"/>
          </rPr>
          <t xml:space="preserve">
34</t>
        </r>
      </text>
    </comment>
    <comment ref="F8" authorId="0" shapeId="0" xr:uid="{00000000-0006-0000-0200-000023000000}">
      <text>
        <r>
          <rPr>
            <b/>
            <sz val="9"/>
            <color indexed="81"/>
            <rFont val="Tahoma"/>
            <family val="2"/>
          </rPr>
          <t>Susan Gibert:</t>
        </r>
        <r>
          <rPr>
            <sz val="9"/>
            <color indexed="81"/>
            <rFont val="Tahoma"/>
            <family val="2"/>
          </rPr>
          <t xml:space="preserve">
8</t>
        </r>
      </text>
    </comment>
    <comment ref="G8" authorId="0" shapeId="0" xr:uid="{00000000-0006-0000-0200-000024000000}">
      <text>
        <r>
          <rPr>
            <b/>
            <sz val="9"/>
            <color indexed="81"/>
            <rFont val="Tahoma"/>
            <family val="2"/>
          </rPr>
          <t>Susan Gibert:</t>
        </r>
        <r>
          <rPr>
            <sz val="9"/>
            <color indexed="81"/>
            <rFont val="Tahoma"/>
            <family val="2"/>
          </rPr>
          <t xml:space="preserve">
6</t>
        </r>
      </text>
    </comment>
    <comment ref="H8" authorId="0" shapeId="0" xr:uid="{00000000-0006-0000-0200-000025000000}">
      <text>
        <r>
          <rPr>
            <b/>
            <sz val="9"/>
            <color indexed="81"/>
            <rFont val="Tahoma"/>
            <family val="2"/>
          </rPr>
          <t>Susan Gibert:</t>
        </r>
        <r>
          <rPr>
            <sz val="9"/>
            <color indexed="81"/>
            <rFont val="Tahoma"/>
            <family val="2"/>
          </rPr>
          <t xml:space="preserve">
29</t>
        </r>
      </text>
    </comment>
    <comment ref="I8" authorId="0" shapeId="0" xr:uid="{00000000-0006-0000-0200-000026000000}">
      <text>
        <r>
          <rPr>
            <b/>
            <sz val="9"/>
            <color indexed="81"/>
            <rFont val="Tahoma"/>
            <family val="2"/>
          </rPr>
          <t>Susan Gibert:</t>
        </r>
        <r>
          <rPr>
            <sz val="9"/>
            <color indexed="81"/>
            <rFont val="Tahoma"/>
            <family val="2"/>
          </rPr>
          <t xml:space="preserve">
39</t>
        </r>
      </text>
    </comment>
    <comment ref="F9" authorId="1" shapeId="0" xr:uid="{3C6A0D3A-291E-4402-9D6B-6A4C5A4019FB}">
      <text>
        <t>[Threaded comment]
Your version of Excel allows you to read this threaded comment; however, any edits to it will get removed if the file is opened in a newer version of Excel. Learn more: https://go.microsoft.com/fwlink/?linkid=870924
Comment:
    Duplicate mapping. was mapped to D39 - now removed mapping. left for audit trail.</t>
      </text>
    </comment>
    <comment ref="G9" authorId="0" shapeId="0" xr:uid="{00000000-0006-0000-0200-000028000000}">
      <text>
        <r>
          <rPr>
            <b/>
            <sz val="9"/>
            <color indexed="81"/>
            <rFont val="Tahoma"/>
            <family val="2"/>
          </rPr>
          <t>Susan Gibert:</t>
        </r>
        <r>
          <rPr>
            <sz val="9"/>
            <color indexed="81"/>
            <rFont val="Tahoma"/>
            <family val="2"/>
          </rPr>
          <t xml:space="preserve">
11</t>
        </r>
      </text>
    </comment>
    <comment ref="H9" authorId="0" shapeId="0" xr:uid="{00000000-0006-0000-0200-000029000000}">
      <text>
        <r>
          <rPr>
            <b/>
            <sz val="9"/>
            <color indexed="81"/>
            <rFont val="Tahoma"/>
            <family val="2"/>
          </rPr>
          <t>Susan Gibert:</t>
        </r>
        <r>
          <rPr>
            <sz val="9"/>
            <color indexed="81"/>
            <rFont val="Tahoma"/>
            <family val="2"/>
          </rPr>
          <t xml:space="preserve">
12</t>
        </r>
      </text>
    </comment>
    <comment ref="I9" authorId="0" shapeId="0" xr:uid="{00000000-0006-0000-0200-00002A000000}">
      <text>
        <r>
          <rPr>
            <b/>
            <sz val="9"/>
            <color indexed="81"/>
            <rFont val="Tahoma"/>
            <family val="2"/>
          </rPr>
          <t>Susan Gibert:</t>
        </r>
        <r>
          <rPr>
            <sz val="9"/>
            <color indexed="81"/>
            <rFont val="Tahoma"/>
            <family val="2"/>
          </rPr>
          <t xml:space="preserve">
28</t>
        </r>
      </text>
    </comment>
    <comment ref="J9" authorId="0" shapeId="0" xr:uid="{00000000-0006-0000-0200-00002B000000}">
      <text>
        <r>
          <rPr>
            <b/>
            <sz val="9"/>
            <color indexed="81"/>
            <rFont val="Tahoma"/>
            <family val="2"/>
          </rPr>
          <t>Susan Gibert:</t>
        </r>
        <r>
          <rPr>
            <sz val="9"/>
            <color indexed="81"/>
            <rFont val="Tahoma"/>
            <family val="2"/>
          </rPr>
          <t xml:space="preserve">
29</t>
        </r>
      </text>
    </comment>
    <comment ref="K9" authorId="0" shapeId="0" xr:uid="{00000000-0006-0000-0200-00002C000000}">
      <text>
        <r>
          <rPr>
            <b/>
            <sz val="9"/>
            <color indexed="81"/>
            <rFont val="Tahoma"/>
            <family val="2"/>
          </rPr>
          <t>Susan Gibert:</t>
        </r>
        <r>
          <rPr>
            <sz val="9"/>
            <color indexed="81"/>
            <rFont val="Tahoma"/>
            <family val="2"/>
          </rPr>
          <t xml:space="preserve">
30</t>
        </r>
      </text>
    </comment>
    <comment ref="L9" authorId="0" shapeId="0" xr:uid="{00000000-0006-0000-0200-00002D000000}">
      <text>
        <r>
          <rPr>
            <b/>
            <sz val="9"/>
            <color indexed="81"/>
            <rFont val="Tahoma"/>
            <family val="2"/>
          </rPr>
          <t>Susan Gibert:</t>
        </r>
        <r>
          <rPr>
            <sz val="9"/>
            <color indexed="81"/>
            <rFont val="Tahoma"/>
            <family val="2"/>
          </rPr>
          <t xml:space="preserve">
34</t>
        </r>
      </text>
    </comment>
    <comment ref="M9" authorId="0" shapeId="0" xr:uid="{00000000-0006-0000-0200-00002E000000}">
      <text>
        <r>
          <rPr>
            <b/>
            <sz val="9"/>
            <color indexed="81"/>
            <rFont val="Tahoma"/>
            <family val="2"/>
          </rPr>
          <t>Susan Gibert:</t>
        </r>
        <r>
          <rPr>
            <sz val="9"/>
            <color indexed="81"/>
            <rFont val="Tahoma"/>
            <family val="2"/>
          </rPr>
          <t xml:space="preserve">
36</t>
        </r>
      </text>
    </comment>
    <comment ref="N9" authorId="0" shapeId="0" xr:uid="{00000000-0006-0000-0200-00002F000000}">
      <text>
        <r>
          <rPr>
            <b/>
            <sz val="9"/>
            <color indexed="81"/>
            <rFont val="Tahoma"/>
            <family val="2"/>
          </rPr>
          <t>Susan Gibert:</t>
        </r>
        <r>
          <rPr>
            <sz val="9"/>
            <color indexed="81"/>
            <rFont val="Tahoma"/>
            <family val="2"/>
          </rPr>
          <t xml:space="preserve">
37</t>
        </r>
      </text>
    </comment>
    <comment ref="O9" authorId="0" shapeId="0" xr:uid="{00000000-0006-0000-0200-000030000000}">
      <text>
        <r>
          <rPr>
            <b/>
            <sz val="9"/>
            <color indexed="81"/>
            <rFont val="Tahoma"/>
            <family val="2"/>
          </rPr>
          <t>Susan Gibert:</t>
        </r>
        <r>
          <rPr>
            <sz val="9"/>
            <color indexed="81"/>
            <rFont val="Tahoma"/>
            <family val="2"/>
          </rPr>
          <t xml:space="preserve">
38</t>
        </r>
      </text>
    </comment>
    <comment ref="F10" authorId="0" shapeId="0" xr:uid="{00000000-0006-0000-0200-000031000000}">
      <text>
        <r>
          <rPr>
            <b/>
            <sz val="9"/>
            <color indexed="81"/>
            <rFont val="Tahoma"/>
            <family val="2"/>
          </rPr>
          <t>Susan Gibert:</t>
        </r>
        <r>
          <rPr>
            <sz val="9"/>
            <color indexed="81"/>
            <rFont val="Tahoma"/>
            <family val="2"/>
          </rPr>
          <t xml:space="preserve">
11</t>
        </r>
      </text>
    </comment>
    <comment ref="G10" authorId="0" shapeId="0" xr:uid="{00000000-0006-0000-0200-000032000000}">
      <text>
        <r>
          <rPr>
            <b/>
            <sz val="9"/>
            <color indexed="81"/>
            <rFont val="Tahoma"/>
            <family val="2"/>
          </rPr>
          <t>Susan Gibert:</t>
        </r>
        <r>
          <rPr>
            <sz val="9"/>
            <color indexed="81"/>
            <rFont val="Tahoma"/>
            <family val="2"/>
          </rPr>
          <t xml:space="preserve">
13</t>
        </r>
      </text>
    </comment>
    <comment ref="H10" authorId="0" shapeId="0" xr:uid="{00000000-0006-0000-0200-000033000000}">
      <text>
        <r>
          <rPr>
            <b/>
            <sz val="9"/>
            <color indexed="81"/>
            <rFont val="Tahoma"/>
            <family val="2"/>
          </rPr>
          <t>Susan Gibert:</t>
        </r>
        <r>
          <rPr>
            <sz val="9"/>
            <color indexed="81"/>
            <rFont val="Tahoma"/>
            <family val="2"/>
          </rPr>
          <t xml:space="preserve">
29</t>
        </r>
      </text>
    </comment>
    <comment ref="F11" authorId="0" shapeId="0" xr:uid="{00000000-0006-0000-0200-000034000000}">
      <text>
        <r>
          <rPr>
            <b/>
            <sz val="9"/>
            <color indexed="81"/>
            <rFont val="Tahoma"/>
            <family val="2"/>
          </rPr>
          <t>Susan Gibert:</t>
        </r>
        <r>
          <rPr>
            <sz val="9"/>
            <color indexed="81"/>
            <rFont val="Tahoma"/>
            <family val="2"/>
          </rPr>
          <t xml:space="preserve">
16</t>
        </r>
      </text>
    </comment>
    <comment ref="F12" authorId="0" shapeId="0" xr:uid="{00000000-0006-0000-0200-000035000000}">
      <text>
        <r>
          <rPr>
            <b/>
            <sz val="9"/>
            <color indexed="81"/>
            <rFont val="Tahoma"/>
            <family val="2"/>
          </rPr>
          <t>Susan Gibert:</t>
        </r>
        <r>
          <rPr>
            <sz val="9"/>
            <color indexed="81"/>
            <rFont val="Tahoma"/>
            <family val="2"/>
          </rPr>
          <t xml:space="preserve">
12</t>
        </r>
      </text>
    </comment>
    <comment ref="G12" authorId="0" shapeId="0" xr:uid="{00000000-0006-0000-0200-000036000000}">
      <text>
        <r>
          <rPr>
            <b/>
            <sz val="9"/>
            <color indexed="81"/>
            <rFont val="Tahoma"/>
            <family val="2"/>
          </rPr>
          <t>Susan Gibert:</t>
        </r>
        <r>
          <rPr>
            <sz val="9"/>
            <color indexed="81"/>
            <rFont val="Tahoma"/>
            <family val="2"/>
          </rPr>
          <t xml:space="preserve">
16</t>
        </r>
      </text>
    </comment>
    <comment ref="H12" authorId="0" shapeId="0" xr:uid="{00000000-0006-0000-0200-000037000000}">
      <text>
        <r>
          <rPr>
            <b/>
            <sz val="9"/>
            <color indexed="81"/>
            <rFont val="Tahoma"/>
            <family val="2"/>
          </rPr>
          <t>Susan Gibert:</t>
        </r>
        <r>
          <rPr>
            <sz val="9"/>
            <color indexed="81"/>
            <rFont val="Tahoma"/>
            <family val="2"/>
          </rPr>
          <t xml:space="preserve">
20</t>
        </r>
      </text>
    </comment>
    <comment ref="I12" authorId="0" shapeId="0" xr:uid="{00000000-0006-0000-0200-000038000000}">
      <text>
        <r>
          <rPr>
            <b/>
            <sz val="9"/>
            <color indexed="81"/>
            <rFont val="Tahoma"/>
            <family val="2"/>
          </rPr>
          <t>Susan Gibert:</t>
        </r>
        <r>
          <rPr>
            <sz val="9"/>
            <color indexed="81"/>
            <rFont val="Tahoma"/>
            <family val="2"/>
          </rPr>
          <t xml:space="preserve">
26</t>
        </r>
      </text>
    </comment>
    <comment ref="J12" authorId="0" shapeId="0" xr:uid="{00000000-0006-0000-0200-000039000000}">
      <text>
        <r>
          <rPr>
            <b/>
            <sz val="9"/>
            <color indexed="81"/>
            <rFont val="Tahoma"/>
            <family val="2"/>
          </rPr>
          <t>Susan Gibert:</t>
        </r>
        <r>
          <rPr>
            <sz val="9"/>
            <color indexed="81"/>
            <rFont val="Tahoma"/>
            <family val="2"/>
          </rPr>
          <t xml:space="preserve">
28</t>
        </r>
      </text>
    </comment>
    <comment ref="F13" authorId="0" shapeId="0" xr:uid="{00000000-0006-0000-0200-00003A000000}">
      <text>
        <r>
          <rPr>
            <b/>
            <sz val="9"/>
            <color indexed="81"/>
            <rFont val="Tahoma"/>
            <family val="2"/>
          </rPr>
          <t>Susan Gibert:</t>
        </r>
        <r>
          <rPr>
            <sz val="9"/>
            <color indexed="81"/>
            <rFont val="Tahoma"/>
            <family val="2"/>
          </rPr>
          <t xml:space="preserve">
22</t>
        </r>
      </text>
    </comment>
    <comment ref="G13" authorId="0" shapeId="0" xr:uid="{00000000-0006-0000-0200-00003B000000}">
      <text>
        <r>
          <rPr>
            <b/>
            <sz val="9"/>
            <color indexed="81"/>
            <rFont val="Tahoma"/>
            <family val="2"/>
          </rPr>
          <t>Susan Gibert:</t>
        </r>
        <r>
          <rPr>
            <sz val="9"/>
            <color indexed="81"/>
            <rFont val="Tahoma"/>
            <family val="2"/>
          </rPr>
          <t xml:space="preserve">
31</t>
        </r>
      </text>
    </comment>
    <comment ref="H13" authorId="0" shapeId="0" xr:uid="{00000000-0006-0000-0200-00003C000000}">
      <text>
        <r>
          <rPr>
            <b/>
            <sz val="9"/>
            <color indexed="81"/>
            <rFont val="Tahoma"/>
            <family val="2"/>
          </rPr>
          <t>Susan Gibert:</t>
        </r>
        <r>
          <rPr>
            <sz val="9"/>
            <color indexed="81"/>
            <rFont val="Tahoma"/>
            <family val="2"/>
          </rPr>
          <t xml:space="preserve">
33</t>
        </r>
      </text>
    </comment>
    <comment ref="I13" authorId="0" shapeId="0" xr:uid="{00000000-0006-0000-0200-00003D000000}">
      <text>
        <r>
          <rPr>
            <b/>
            <sz val="9"/>
            <color indexed="81"/>
            <rFont val="Tahoma"/>
            <family val="2"/>
          </rPr>
          <t>Susan Gibert:</t>
        </r>
        <r>
          <rPr>
            <sz val="9"/>
            <color indexed="81"/>
            <rFont val="Tahoma"/>
            <family val="2"/>
          </rPr>
          <t xml:space="preserve">
35</t>
        </r>
      </text>
    </comment>
    <comment ref="F14" authorId="0" shapeId="0" xr:uid="{00000000-0006-0000-0200-00003E000000}">
      <text>
        <r>
          <rPr>
            <b/>
            <sz val="9"/>
            <color indexed="81"/>
            <rFont val="Tahoma"/>
            <family val="2"/>
          </rPr>
          <t>Susan Gibert:</t>
        </r>
        <r>
          <rPr>
            <sz val="9"/>
            <color indexed="81"/>
            <rFont val="Tahoma"/>
            <family val="2"/>
          </rPr>
          <t xml:space="preserve">
22</t>
        </r>
      </text>
    </comment>
    <comment ref="G14" authorId="0" shapeId="0" xr:uid="{00000000-0006-0000-0200-00003F000000}">
      <text>
        <r>
          <rPr>
            <b/>
            <sz val="9"/>
            <color indexed="81"/>
            <rFont val="Tahoma"/>
            <family val="2"/>
          </rPr>
          <t>Susan Gibert:</t>
        </r>
        <r>
          <rPr>
            <sz val="9"/>
            <color indexed="81"/>
            <rFont val="Tahoma"/>
            <family val="2"/>
          </rPr>
          <t xml:space="preserve">
22</t>
        </r>
      </text>
    </comment>
    <comment ref="F15" authorId="0" shapeId="0" xr:uid="{00000000-0006-0000-0200-000040000000}">
      <text>
        <r>
          <rPr>
            <b/>
            <sz val="9"/>
            <color indexed="81"/>
            <rFont val="Tahoma"/>
            <family val="2"/>
          </rPr>
          <t>Susan Gibert:</t>
        </r>
        <r>
          <rPr>
            <sz val="9"/>
            <color indexed="81"/>
            <rFont val="Tahoma"/>
            <family val="2"/>
          </rPr>
          <t xml:space="preserve">
40</t>
        </r>
      </text>
    </comment>
    <comment ref="F16" authorId="0" shapeId="0" xr:uid="{00000000-0006-0000-0200-000041000000}">
      <text>
        <r>
          <rPr>
            <b/>
            <sz val="9"/>
            <color indexed="81"/>
            <rFont val="Tahoma"/>
            <family val="2"/>
          </rPr>
          <t>Susan Gibert:</t>
        </r>
        <r>
          <rPr>
            <sz val="9"/>
            <color indexed="81"/>
            <rFont val="Tahoma"/>
            <family val="2"/>
          </rPr>
          <t xml:space="preserve">
40</t>
        </r>
      </text>
    </comment>
    <comment ref="F17" authorId="0" shapeId="0" xr:uid="{00000000-0006-0000-0200-000042000000}">
      <text>
        <r>
          <rPr>
            <b/>
            <sz val="9"/>
            <color indexed="81"/>
            <rFont val="Tahoma"/>
            <family val="2"/>
          </rPr>
          <t>Susan Gibert:</t>
        </r>
        <r>
          <rPr>
            <sz val="9"/>
            <color indexed="81"/>
            <rFont val="Tahoma"/>
            <family val="2"/>
          </rPr>
          <t xml:space="preserve">
1</t>
        </r>
      </text>
    </comment>
    <comment ref="G17" authorId="0" shapeId="0" xr:uid="{00000000-0006-0000-0200-000043000000}">
      <text>
        <r>
          <rPr>
            <b/>
            <sz val="9"/>
            <color indexed="81"/>
            <rFont val="Tahoma"/>
            <family val="2"/>
          </rPr>
          <t>Susan Gibert:</t>
        </r>
        <r>
          <rPr>
            <sz val="9"/>
            <color indexed="81"/>
            <rFont val="Tahoma"/>
            <family val="2"/>
          </rPr>
          <t xml:space="preserve">
41</t>
        </r>
      </text>
    </comment>
    <comment ref="F18" authorId="0" shapeId="0" xr:uid="{00000000-0006-0000-0200-000044000000}">
      <text>
        <r>
          <rPr>
            <b/>
            <sz val="9"/>
            <color indexed="81"/>
            <rFont val="Tahoma"/>
            <family val="2"/>
          </rPr>
          <t>Susan Gibert:</t>
        </r>
        <r>
          <rPr>
            <sz val="9"/>
            <color indexed="81"/>
            <rFont val="Tahoma"/>
            <family val="2"/>
          </rPr>
          <t xml:space="preserve">
16</t>
        </r>
      </text>
    </comment>
    <comment ref="G18" authorId="0" shapeId="0" xr:uid="{00000000-0006-0000-0200-000045000000}">
      <text>
        <r>
          <rPr>
            <b/>
            <sz val="9"/>
            <color indexed="81"/>
            <rFont val="Tahoma"/>
            <family val="2"/>
          </rPr>
          <t>Susan Gibert:</t>
        </r>
        <r>
          <rPr>
            <sz val="9"/>
            <color indexed="81"/>
            <rFont val="Tahoma"/>
            <family val="2"/>
          </rPr>
          <t xml:space="preserve">
20</t>
        </r>
      </text>
    </comment>
    <comment ref="H18" authorId="0" shapeId="0" xr:uid="{00000000-0006-0000-0200-000046000000}">
      <text>
        <r>
          <rPr>
            <b/>
            <sz val="9"/>
            <color indexed="81"/>
            <rFont val="Tahoma"/>
            <family val="2"/>
          </rPr>
          <t>Susan Gibert:</t>
        </r>
        <r>
          <rPr>
            <sz val="9"/>
            <color indexed="81"/>
            <rFont val="Tahoma"/>
            <family val="2"/>
          </rPr>
          <t xml:space="preserve">
31</t>
        </r>
      </text>
    </comment>
    <comment ref="I18" authorId="0" shapeId="0" xr:uid="{00000000-0006-0000-0200-000047000000}">
      <text>
        <r>
          <rPr>
            <b/>
            <sz val="9"/>
            <color indexed="81"/>
            <rFont val="Tahoma"/>
            <family val="2"/>
          </rPr>
          <t>Susan Gibert:</t>
        </r>
        <r>
          <rPr>
            <sz val="9"/>
            <color indexed="81"/>
            <rFont val="Tahoma"/>
            <family val="2"/>
          </rPr>
          <t xml:space="preserve">
35</t>
        </r>
      </text>
    </comment>
    <comment ref="F19" authorId="0" shapeId="0" xr:uid="{00000000-0006-0000-0200-000048000000}">
      <text>
        <r>
          <rPr>
            <b/>
            <sz val="9"/>
            <color indexed="81"/>
            <rFont val="Tahoma"/>
            <family val="2"/>
          </rPr>
          <t>Susan Gibert:</t>
        </r>
        <r>
          <rPr>
            <sz val="9"/>
            <color indexed="81"/>
            <rFont val="Tahoma"/>
            <family val="2"/>
          </rPr>
          <t xml:space="preserve">
17</t>
        </r>
      </text>
    </comment>
    <comment ref="G19" authorId="0" shapeId="0" xr:uid="{00000000-0006-0000-0200-000049000000}">
      <text>
        <r>
          <rPr>
            <b/>
            <sz val="9"/>
            <color indexed="81"/>
            <rFont val="Tahoma"/>
            <family val="2"/>
          </rPr>
          <t>Susan Gibert:</t>
        </r>
        <r>
          <rPr>
            <sz val="9"/>
            <color indexed="81"/>
            <rFont val="Tahoma"/>
            <family val="2"/>
          </rPr>
          <t xml:space="preserve">
42</t>
        </r>
      </text>
    </comment>
    <comment ref="F20" authorId="0" shapeId="0" xr:uid="{00000000-0006-0000-0200-00004A000000}">
      <text>
        <r>
          <rPr>
            <b/>
            <sz val="9"/>
            <color indexed="81"/>
            <rFont val="Tahoma"/>
            <family val="2"/>
          </rPr>
          <t>Susan Gibert:</t>
        </r>
        <r>
          <rPr>
            <sz val="9"/>
            <color indexed="81"/>
            <rFont val="Tahoma"/>
            <family val="2"/>
          </rPr>
          <t xml:space="preserve">
11</t>
        </r>
      </text>
    </comment>
    <comment ref="G20" authorId="0" shapeId="0" xr:uid="{00000000-0006-0000-0200-00004B000000}">
      <text>
        <r>
          <rPr>
            <b/>
            <sz val="9"/>
            <color indexed="81"/>
            <rFont val="Tahoma"/>
            <family val="2"/>
          </rPr>
          <t>Susan Gibert:</t>
        </r>
        <r>
          <rPr>
            <sz val="9"/>
            <color indexed="81"/>
            <rFont val="Tahoma"/>
            <family val="2"/>
          </rPr>
          <t xml:space="preserve">
20</t>
        </r>
      </text>
    </comment>
    <comment ref="H20" authorId="0" shapeId="0" xr:uid="{00000000-0006-0000-0200-00004C000000}">
      <text>
        <r>
          <rPr>
            <b/>
            <sz val="9"/>
            <color indexed="81"/>
            <rFont val="Tahoma"/>
            <family val="2"/>
          </rPr>
          <t>Susan Gibert:</t>
        </r>
        <r>
          <rPr>
            <sz val="9"/>
            <color indexed="81"/>
            <rFont val="Tahoma"/>
            <family val="2"/>
          </rPr>
          <t xml:space="preserve">
26</t>
        </r>
      </text>
    </comment>
    <comment ref="I20" authorId="0" shapeId="0" xr:uid="{00000000-0006-0000-0200-00004D000000}">
      <text>
        <r>
          <rPr>
            <b/>
            <sz val="9"/>
            <color indexed="81"/>
            <rFont val="Tahoma"/>
            <family val="2"/>
          </rPr>
          <t>Susan Gibert:</t>
        </r>
        <r>
          <rPr>
            <sz val="9"/>
            <color indexed="81"/>
            <rFont val="Tahoma"/>
            <family val="2"/>
          </rPr>
          <t xml:space="preserve">
29</t>
        </r>
      </text>
    </comment>
    <comment ref="J20" authorId="0" shapeId="0" xr:uid="{00000000-0006-0000-0200-00004E000000}">
      <text>
        <r>
          <rPr>
            <b/>
            <sz val="9"/>
            <color indexed="81"/>
            <rFont val="Tahoma"/>
            <family val="2"/>
          </rPr>
          <t>Susan Gibert:</t>
        </r>
        <r>
          <rPr>
            <sz val="9"/>
            <color indexed="81"/>
            <rFont val="Tahoma"/>
            <family val="2"/>
          </rPr>
          <t xml:space="preserve">
31</t>
        </r>
      </text>
    </comment>
    <comment ref="K20" authorId="0" shapeId="0" xr:uid="{00000000-0006-0000-0200-00004F000000}">
      <text>
        <r>
          <rPr>
            <b/>
            <sz val="9"/>
            <color indexed="81"/>
            <rFont val="Tahoma"/>
            <family val="2"/>
          </rPr>
          <t>Susan Gibert:</t>
        </r>
        <r>
          <rPr>
            <sz val="9"/>
            <color indexed="81"/>
            <rFont val="Tahoma"/>
            <family val="2"/>
          </rPr>
          <t xml:space="preserve">
42</t>
        </r>
      </text>
    </comment>
    <comment ref="F21" authorId="0" shapeId="0" xr:uid="{00000000-0006-0000-0200-000050000000}">
      <text>
        <r>
          <rPr>
            <b/>
            <sz val="9"/>
            <color indexed="81"/>
            <rFont val="Tahoma"/>
            <family val="2"/>
          </rPr>
          <t>Susan Gibert:</t>
        </r>
        <r>
          <rPr>
            <sz val="9"/>
            <color indexed="81"/>
            <rFont val="Tahoma"/>
            <family val="2"/>
          </rPr>
          <t xml:space="preserve">
11</t>
        </r>
      </text>
    </comment>
    <comment ref="G21" authorId="2" shapeId="0" xr:uid="{CF1D01A5-D9E1-4B3A-A33A-B86F4502E09F}">
      <text>
        <t>[Threaded comment]
Your version of Excel allows you to read this threaded comment; however, any edits to it will get removed if the file is opened in a newer version of Excel. Learn more: https://go.microsoft.com/fwlink/?linkid=870924
Comment:
    Not linked to any dimension on the action plan</t>
      </text>
    </comment>
    <comment ref="F22" authorId="0" shapeId="0" xr:uid="{00000000-0006-0000-0200-000052000000}">
      <text>
        <r>
          <rPr>
            <b/>
            <sz val="9"/>
            <color indexed="81"/>
            <rFont val="Tahoma"/>
            <family val="2"/>
          </rPr>
          <t>Susan Gibert:</t>
        </r>
        <r>
          <rPr>
            <sz val="9"/>
            <color indexed="81"/>
            <rFont val="Tahoma"/>
            <family val="2"/>
          </rPr>
          <t xml:space="preserve">
17</t>
        </r>
      </text>
    </comment>
    <comment ref="G22" authorId="0" shapeId="0" xr:uid="{00000000-0006-0000-0200-000053000000}">
      <text>
        <r>
          <rPr>
            <b/>
            <sz val="9"/>
            <color indexed="81"/>
            <rFont val="Tahoma"/>
            <family val="2"/>
          </rPr>
          <t>Susan Gibert:</t>
        </r>
        <r>
          <rPr>
            <sz val="9"/>
            <color indexed="81"/>
            <rFont val="Tahoma"/>
            <family val="2"/>
          </rPr>
          <t xml:space="preserve">
42</t>
        </r>
      </text>
    </comment>
    <comment ref="F23" authorId="0" shapeId="0" xr:uid="{00000000-0006-0000-0200-000054000000}">
      <text>
        <r>
          <rPr>
            <b/>
            <sz val="9"/>
            <color indexed="81"/>
            <rFont val="Tahoma"/>
            <family val="2"/>
          </rPr>
          <t>Susan Gibert:</t>
        </r>
        <r>
          <rPr>
            <sz val="9"/>
            <color indexed="81"/>
            <rFont val="Tahoma"/>
            <family val="2"/>
          </rPr>
          <t xml:space="preserve">
42</t>
        </r>
      </text>
    </comment>
    <comment ref="F24" authorId="0" shapeId="0" xr:uid="{00000000-0006-0000-0200-000055000000}">
      <text>
        <r>
          <rPr>
            <b/>
            <sz val="9"/>
            <color indexed="81"/>
            <rFont val="Tahoma"/>
            <family val="2"/>
          </rPr>
          <t>Susan Gibert:</t>
        </r>
        <r>
          <rPr>
            <sz val="9"/>
            <color indexed="81"/>
            <rFont val="Tahoma"/>
            <family val="2"/>
          </rPr>
          <t xml:space="preserve">
20</t>
        </r>
      </text>
    </comment>
    <comment ref="G24" authorId="0" shapeId="0" xr:uid="{00000000-0006-0000-0200-000056000000}">
      <text>
        <r>
          <rPr>
            <b/>
            <sz val="9"/>
            <color indexed="81"/>
            <rFont val="Tahoma"/>
            <family val="2"/>
          </rPr>
          <t>Susan Gibert:</t>
        </r>
        <r>
          <rPr>
            <sz val="9"/>
            <color indexed="81"/>
            <rFont val="Tahoma"/>
            <family val="2"/>
          </rPr>
          <t xml:space="preserve">
26</t>
        </r>
      </text>
    </comment>
    <comment ref="H24" authorId="0" shapeId="0" xr:uid="{00000000-0006-0000-0200-000057000000}">
      <text>
        <r>
          <rPr>
            <b/>
            <sz val="9"/>
            <color indexed="81"/>
            <rFont val="Tahoma"/>
            <family val="2"/>
          </rPr>
          <t>Susan Gibert:</t>
        </r>
        <r>
          <rPr>
            <sz val="9"/>
            <color indexed="81"/>
            <rFont val="Tahoma"/>
            <family val="2"/>
          </rPr>
          <t xml:space="preserve">
44</t>
        </r>
      </text>
    </comment>
    <comment ref="I24" authorId="0" shapeId="0" xr:uid="{00000000-0006-0000-0200-000058000000}">
      <text>
        <r>
          <rPr>
            <b/>
            <sz val="9"/>
            <color indexed="81"/>
            <rFont val="Tahoma"/>
            <family val="2"/>
          </rPr>
          <t>Susan Gibert:</t>
        </r>
        <r>
          <rPr>
            <sz val="9"/>
            <color indexed="81"/>
            <rFont val="Tahoma"/>
            <family val="2"/>
          </rPr>
          <t xml:space="preserve">
21</t>
        </r>
      </text>
    </comment>
    <comment ref="F25" authorId="0" shapeId="0" xr:uid="{00000000-0006-0000-0200-000059000000}">
      <text>
        <r>
          <rPr>
            <b/>
            <sz val="9"/>
            <color indexed="81"/>
            <rFont val="Tahoma"/>
            <family val="2"/>
          </rPr>
          <t>Susan Gibert:</t>
        </r>
        <r>
          <rPr>
            <sz val="9"/>
            <color indexed="81"/>
            <rFont val="Tahoma"/>
            <family val="2"/>
          </rPr>
          <t xml:space="preserve">
29</t>
        </r>
      </text>
    </comment>
    <comment ref="G25" authorId="0" shapeId="0" xr:uid="{00000000-0006-0000-0200-00005A000000}">
      <text>
        <r>
          <rPr>
            <b/>
            <sz val="9"/>
            <color indexed="81"/>
            <rFont val="Tahoma"/>
            <family val="2"/>
          </rPr>
          <t>Susan Gibert:</t>
        </r>
        <r>
          <rPr>
            <sz val="9"/>
            <color indexed="81"/>
            <rFont val="Tahoma"/>
            <family val="2"/>
          </rPr>
          <t xml:space="preserve">
44</t>
        </r>
      </text>
    </comment>
    <comment ref="F26" authorId="0" shapeId="0" xr:uid="{00000000-0006-0000-0200-00005B000000}">
      <text>
        <r>
          <rPr>
            <b/>
            <sz val="9"/>
            <color indexed="81"/>
            <rFont val="Tahoma"/>
            <family val="2"/>
          </rPr>
          <t>Susan Gibert:</t>
        </r>
        <r>
          <rPr>
            <sz val="9"/>
            <color indexed="81"/>
            <rFont val="Tahoma"/>
            <family val="2"/>
          </rPr>
          <t xml:space="preserve">
44</t>
        </r>
      </text>
    </comment>
    <comment ref="F27" authorId="0" shapeId="0" xr:uid="{00000000-0006-0000-0200-00005C000000}">
      <text>
        <r>
          <rPr>
            <b/>
            <sz val="9"/>
            <color indexed="81"/>
            <rFont val="Tahoma"/>
            <family val="2"/>
          </rPr>
          <t>Susan Gibert:</t>
        </r>
        <r>
          <rPr>
            <sz val="9"/>
            <color indexed="81"/>
            <rFont val="Tahoma"/>
            <family val="2"/>
          </rPr>
          <t xml:space="preserve">
1</t>
        </r>
      </text>
    </comment>
    <comment ref="G27" authorId="0" shapeId="0" xr:uid="{00000000-0006-0000-0200-00005D000000}">
      <text>
        <r>
          <rPr>
            <b/>
            <sz val="9"/>
            <color indexed="81"/>
            <rFont val="Tahoma"/>
            <family val="2"/>
          </rPr>
          <t>Susan Gibert:</t>
        </r>
        <r>
          <rPr>
            <sz val="9"/>
            <color indexed="81"/>
            <rFont val="Tahoma"/>
            <family val="2"/>
          </rPr>
          <t xml:space="preserve">
5</t>
        </r>
      </text>
    </comment>
    <comment ref="H27" authorId="0" shapeId="0" xr:uid="{00000000-0006-0000-0200-00005E000000}">
      <text>
        <r>
          <rPr>
            <b/>
            <sz val="9"/>
            <color indexed="81"/>
            <rFont val="Tahoma"/>
            <family val="2"/>
          </rPr>
          <t>Susan Gibert:</t>
        </r>
        <r>
          <rPr>
            <sz val="9"/>
            <color indexed="81"/>
            <rFont val="Tahoma"/>
            <family val="2"/>
          </rPr>
          <t xml:space="preserve">
32</t>
        </r>
      </text>
    </comment>
    <comment ref="I27" authorId="0" shapeId="0" xr:uid="{00000000-0006-0000-0200-00005F000000}">
      <text>
        <r>
          <rPr>
            <b/>
            <sz val="9"/>
            <color indexed="81"/>
            <rFont val="Tahoma"/>
            <family val="2"/>
          </rPr>
          <t>Susan Gibert:</t>
        </r>
        <r>
          <rPr>
            <sz val="9"/>
            <color indexed="81"/>
            <rFont val="Tahoma"/>
            <family val="2"/>
          </rPr>
          <t xml:space="preserve">
35</t>
        </r>
      </text>
    </comment>
    <comment ref="J27" authorId="0" shapeId="0" xr:uid="{00000000-0006-0000-0200-000060000000}">
      <text>
        <r>
          <rPr>
            <b/>
            <sz val="9"/>
            <color indexed="81"/>
            <rFont val="Tahoma"/>
            <family val="2"/>
          </rPr>
          <t>Susan Gibert:</t>
        </r>
        <r>
          <rPr>
            <sz val="9"/>
            <color indexed="81"/>
            <rFont val="Tahoma"/>
            <family val="2"/>
          </rPr>
          <t xml:space="preserve">
42</t>
        </r>
      </text>
    </comment>
    <comment ref="K27" authorId="0" shapeId="0" xr:uid="{00000000-0006-0000-0200-000061000000}">
      <text>
        <r>
          <rPr>
            <b/>
            <sz val="9"/>
            <color indexed="81"/>
            <rFont val="Tahoma"/>
            <family val="2"/>
          </rPr>
          <t>Susan Gibert:</t>
        </r>
        <r>
          <rPr>
            <sz val="9"/>
            <color indexed="81"/>
            <rFont val="Tahoma"/>
            <family val="2"/>
          </rPr>
          <t xml:space="preserve">
44</t>
        </r>
      </text>
    </comment>
    <comment ref="L27" authorId="0" shapeId="0" xr:uid="{00000000-0006-0000-0200-000062000000}">
      <text>
        <r>
          <rPr>
            <b/>
            <sz val="9"/>
            <color indexed="81"/>
            <rFont val="Tahoma"/>
            <family val="2"/>
          </rPr>
          <t>Susan Gibert:</t>
        </r>
        <r>
          <rPr>
            <sz val="9"/>
            <color indexed="81"/>
            <rFont val="Tahoma"/>
            <family val="2"/>
          </rPr>
          <t xml:space="preserve">
45</t>
        </r>
      </text>
    </comment>
    <comment ref="F28" authorId="0" shapeId="0" xr:uid="{00000000-0006-0000-0200-000063000000}">
      <text>
        <r>
          <rPr>
            <b/>
            <sz val="9"/>
            <color indexed="81"/>
            <rFont val="Tahoma"/>
            <family val="2"/>
          </rPr>
          <t>Susan Gibert:</t>
        </r>
        <r>
          <rPr>
            <sz val="9"/>
            <color indexed="81"/>
            <rFont val="Tahoma"/>
            <family val="2"/>
          </rPr>
          <t xml:space="preserve">
3</t>
        </r>
      </text>
    </comment>
    <comment ref="G28" authorId="0" shapeId="0" xr:uid="{00000000-0006-0000-0200-000064000000}">
      <text>
        <r>
          <rPr>
            <b/>
            <sz val="9"/>
            <color indexed="81"/>
            <rFont val="Tahoma"/>
            <family val="2"/>
          </rPr>
          <t>Susan Gibert:</t>
        </r>
        <r>
          <rPr>
            <sz val="9"/>
            <color indexed="81"/>
            <rFont val="Tahoma"/>
            <family val="2"/>
          </rPr>
          <t xml:space="preserve">
6</t>
        </r>
      </text>
    </comment>
    <comment ref="H28" authorId="0" shapeId="0" xr:uid="{00000000-0006-0000-0200-000065000000}">
      <text>
        <r>
          <rPr>
            <b/>
            <sz val="9"/>
            <color indexed="81"/>
            <rFont val="Tahoma"/>
            <family val="2"/>
          </rPr>
          <t>Susan Gibert:</t>
        </r>
        <r>
          <rPr>
            <sz val="9"/>
            <color indexed="81"/>
            <rFont val="Tahoma"/>
            <family val="2"/>
          </rPr>
          <t xml:space="preserve">
10</t>
        </r>
      </text>
    </comment>
    <comment ref="I28" authorId="0" shapeId="0" xr:uid="{00000000-0006-0000-0200-000066000000}">
      <text>
        <r>
          <rPr>
            <b/>
            <sz val="9"/>
            <color indexed="81"/>
            <rFont val="Tahoma"/>
            <family val="2"/>
          </rPr>
          <t>Susan Gibert:</t>
        </r>
        <r>
          <rPr>
            <sz val="9"/>
            <color indexed="81"/>
            <rFont val="Tahoma"/>
            <family val="2"/>
          </rPr>
          <t xml:space="preserve">
47</t>
        </r>
      </text>
    </comment>
    <comment ref="F29" authorId="0" shapeId="0" xr:uid="{00000000-0006-0000-0200-000067000000}">
      <text>
        <r>
          <rPr>
            <b/>
            <sz val="9"/>
            <color indexed="81"/>
            <rFont val="Tahoma"/>
            <family val="2"/>
          </rPr>
          <t>Susan Gibert:</t>
        </r>
        <r>
          <rPr>
            <sz val="9"/>
            <color indexed="81"/>
            <rFont val="Tahoma"/>
            <family val="2"/>
          </rPr>
          <t xml:space="preserve">
8</t>
        </r>
      </text>
    </comment>
    <comment ref="G29" authorId="0" shapeId="0" xr:uid="{00000000-0006-0000-0200-000068000000}">
      <text>
        <r>
          <rPr>
            <b/>
            <sz val="9"/>
            <color indexed="81"/>
            <rFont val="Tahoma"/>
            <family val="2"/>
          </rPr>
          <t>Susan Gibert:</t>
        </r>
        <r>
          <rPr>
            <sz val="9"/>
            <color indexed="81"/>
            <rFont val="Tahoma"/>
            <family val="2"/>
          </rPr>
          <t xml:space="preserve">
15</t>
        </r>
      </text>
    </comment>
    <comment ref="H29" authorId="0" shapeId="0" xr:uid="{00000000-0006-0000-0200-000069000000}">
      <text>
        <r>
          <rPr>
            <b/>
            <sz val="9"/>
            <color indexed="81"/>
            <rFont val="Tahoma"/>
            <family val="2"/>
          </rPr>
          <t>Susan Gibert:</t>
        </r>
        <r>
          <rPr>
            <sz val="9"/>
            <color indexed="81"/>
            <rFont val="Tahoma"/>
            <family val="2"/>
          </rPr>
          <t xml:space="preserve">
26</t>
        </r>
      </text>
    </comment>
    <comment ref="I29" authorId="0" shapeId="0" xr:uid="{00000000-0006-0000-0200-00006A000000}">
      <text>
        <r>
          <rPr>
            <b/>
            <sz val="9"/>
            <color indexed="81"/>
            <rFont val="Tahoma"/>
            <family val="2"/>
          </rPr>
          <t>Susan Gibert:</t>
        </r>
        <r>
          <rPr>
            <sz val="9"/>
            <color indexed="81"/>
            <rFont val="Tahoma"/>
            <family val="2"/>
          </rPr>
          <t xml:space="preserve">
28</t>
        </r>
      </text>
    </comment>
    <comment ref="J29" authorId="0" shapeId="0" xr:uid="{00000000-0006-0000-0200-00006B000000}">
      <text>
        <r>
          <rPr>
            <b/>
            <sz val="9"/>
            <color indexed="81"/>
            <rFont val="Tahoma"/>
            <family val="2"/>
          </rPr>
          <t>Susan Gibert:</t>
        </r>
        <r>
          <rPr>
            <sz val="9"/>
            <color indexed="81"/>
            <rFont val="Tahoma"/>
            <family val="2"/>
          </rPr>
          <t xml:space="preserve">
29</t>
        </r>
      </text>
    </comment>
    <comment ref="K29" authorId="0" shapeId="0" xr:uid="{00000000-0006-0000-0200-00006C000000}">
      <text>
        <r>
          <rPr>
            <b/>
            <sz val="9"/>
            <color indexed="81"/>
            <rFont val="Tahoma"/>
            <family val="2"/>
          </rPr>
          <t>Susan Gibert:</t>
        </r>
        <r>
          <rPr>
            <sz val="9"/>
            <color indexed="81"/>
            <rFont val="Tahoma"/>
            <family val="2"/>
          </rPr>
          <t xml:space="preserve">
30</t>
        </r>
      </text>
    </comment>
    <comment ref="L29" authorId="0" shapeId="0" xr:uid="{00000000-0006-0000-0200-00006D000000}">
      <text>
        <r>
          <rPr>
            <b/>
            <sz val="9"/>
            <color indexed="81"/>
            <rFont val="Tahoma"/>
            <family val="2"/>
          </rPr>
          <t>Susan Gibert:</t>
        </r>
        <r>
          <rPr>
            <sz val="9"/>
            <color indexed="81"/>
            <rFont val="Tahoma"/>
            <family val="2"/>
          </rPr>
          <t xml:space="preserve">
35</t>
        </r>
      </text>
    </comment>
    <comment ref="F30" authorId="0" shapeId="0" xr:uid="{00000000-0006-0000-0200-00006E000000}">
      <text>
        <r>
          <rPr>
            <b/>
            <sz val="9"/>
            <color indexed="81"/>
            <rFont val="Tahoma"/>
            <family val="2"/>
          </rPr>
          <t>Susan Gibert:</t>
        </r>
        <r>
          <rPr>
            <sz val="9"/>
            <color indexed="81"/>
            <rFont val="Tahoma"/>
            <family val="2"/>
          </rPr>
          <t xml:space="preserve">
12</t>
        </r>
      </text>
    </comment>
    <comment ref="G30" authorId="0" shapeId="0" xr:uid="{00000000-0006-0000-0200-00006F000000}">
      <text>
        <r>
          <rPr>
            <b/>
            <sz val="9"/>
            <color indexed="81"/>
            <rFont val="Tahoma"/>
            <family val="2"/>
          </rPr>
          <t>Susan Gibert:</t>
        </r>
        <r>
          <rPr>
            <sz val="9"/>
            <color indexed="81"/>
            <rFont val="Tahoma"/>
            <family val="2"/>
          </rPr>
          <t xml:space="preserve">
17</t>
        </r>
      </text>
    </comment>
    <comment ref="H30" authorId="0" shapeId="0" xr:uid="{00000000-0006-0000-0200-000070000000}">
      <text>
        <r>
          <rPr>
            <b/>
            <sz val="9"/>
            <color indexed="81"/>
            <rFont val="Tahoma"/>
            <family val="2"/>
          </rPr>
          <t>Susan Gibert:</t>
        </r>
        <r>
          <rPr>
            <sz val="9"/>
            <color indexed="81"/>
            <rFont val="Tahoma"/>
            <family val="2"/>
          </rPr>
          <t xml:space="preserve">
18</t>
        </r>
      </text>
    </comment>
    <comment ref="I30" authorId="0" shapeId="0" xr:uid="{00000000-0006-0000-0200-000071000000}">
      <text>
        <r>
          <rPr>
            <b/>
            <sz val="9"/>
            <color indexed="81"/>
            <rFont val="Tahoma"/>
            <family val="2"/>
          </rPr>
          <t>Susan Gibert:</t>
        </r>
        <r>
          <rPr>
            <sz val="9"/>
            <color indexed="81"/>
            <rFont val="Tahoma"/>
            <family val="2"/>
          </rPr>
          <t xml:space="preserve">
31</t>
        </r>
      </text>
    </comment>
    <comment ref="J30" authorId="0" shapeId="0" xr:uid="{00000000-0006-0000-0200-000072000000}">
      <text>
        <r>
          <rPr>
            <b/>
            <sz val="9"/>
            <color indexed="81"/>
            <rFont val="Tahoma"/>
            <family val="2"/>
          </rPr>
          <t>Susan Gibert:</t>
        </r>
        <r>
          <rPr>
            <sz val="9"/>
            <color indexed="81"/>
            <rFont val="Tahoma"/>
            <family val="2"/>
          </rPr>
          <t xml:space="preserve">
39</t>
        </r>
      </text>
    </comment>
    <comment ref="K30" authorId="0" shapeId="0" xr:uid="{00000000-0006-0000-0200-000073000000}">
      <text>
        <r>
          <rPr>
            <b/>
            <sz val="9"/>
            <color indexed="81"/>
            <rFont val="Tahoma"/>
            <family val="2"/>
          </rPr>
          <t>Susan Gibert:</t>
        </r>
        <r>
          <rPr>
            <sz val="9"/>
            <color indexed="81"/>
            <rFont val="Tahoma"/>
            <family val="2"/>
          </rPr>
          <t xml:space="preserve">
37</t>
        </r>
      </text>
    </comment>
    <comment ref="L30" authorId="3" shapeId="0" xr:uid="{29D472B9-DF12-463C-8DAC-6F03DFBC2DDA}">
      <text>
        <t>[Threaded comment]
Your version of Excel allows you to read this threaded comment; however, any edits to it will get removed if the file is opened in a newer version of Excel. Learn more: https://go.microsoft.com/fwlink/?linkid=870924
Comment:
    Not listed on dimensions. Mapping removed. left as red for audit trail</t>
      </text>
    </comment>
    <comment ref="F31" authorId="0" shapeId="0" xr:uid="{00000000-0006-0000-0200-000075000000}">
      <text>
        <r>
          <rPr>
            <b/>
            <sz val="9"/>
            <color indexed="81"/>
            <rFont val="Tahoma"/>
            <family val="2"/>
          </rPr>
          <t>Susan Gibert:</t>
        </r>
        <r>
          <rPr>
            <sz val="9"/>
            <color indexed="81"/>
            <rFont val="Tahoma"/>
            <family val="2"/>
          </rPr>
          <t xml:space="preserve">
11</t>
        </r>
      </text>
    </comment>
    <comment ref="G31" authorId="0" shapeId="0" xr:uid="{00000000-0006-0000-0200-000076000000}">
      <text>
        <r>
          <rPr>
            <b/>
            <sz val="9"/>
            <color indexed="81"/>
            <rFont val="Tahoma"/>
            <family val="2"/>
          </rPr>
          <t>Susan Gibert:</t>
        </r>
        <r>
          <rPr>
            <sz val="9"/>
            <color indexed="81"/>
            <rFont val="Tahoma"/>
            <family val="2"/>
          </rPr>
          <t xml:space="preserve">
23</t>
        </r>
      </text>
    </comment>
    <comment ref="F32" authorId="0" shapeId="0" xr:uid="{00000000-0006-0000-0200-000077000000}">
      <text>
        <r>
          <rPr>
            <b/>
            <sz val="9"/>
            <color indexed="81"/>
            <rFont val="Tahoma"/>
            <family val="2"/>
          </rPr>
          <t>Susan Gibert:</t>
        </r>
        <r>
          <rPr>
            <sz val="9"/>
            <color indexed="81"/>
            <rFont val="Tahoma"/>
            <family val="2"/>
          </rPr>
          <t xml:space="preserve">
22</t>
        </r>
      </text>
    </comment>
    <comment ref="G32" authorId="0" shapeId="0" xr:uid="{00000000-0006-0000-0200-000078000000}">
      <text>
        <r>
          <rPr>
            <b/>
            <sz val="9"/>
            <color indexed="81"/>
            <rFont val="Tahoma"/>
            <family val="2"/>
          </rPr>
          <t>Susan Gibert:</t>
        </r>
        <r>
          <rPr>
            <sz val="9"/>
            <color indexed="81"/>
            <rFont val="Tahoma"/>
            <family val="2"/>
          </rPr>
          <t xml:space="preserve">
24</t>
        </r>
      </text>
    </comment>
    <comment ref="H32" authorId="0" shapeId="0" xr:uid="{00000000-0006-0000-0200-000079000000}">
      <text>
        <r>
          <rPr>
            <b/>
            <sz val="9"/>
            <color indexed="81"/>
            <rFont val="Tahoma"/>
            <family val="2"/>
          </rPr>
          <t>Susan Gibert:</t>
        </r>
        <r>
          <rPr>
            <sz val="9"/>
            <color indexed="81"/>
            <rFont val="Tahoma"/>
            <family val="2"/>
          </rPr>
          <t xml:space="preserve">
25</t>
        </r>
      </text>
    </comment>
    <comment ref="I32" authorId="0" shapeId="0" xr:uid="{00000000-0006-0000-0200-00007A000000}">
      <text>
        <r>
          <rPr>
            <b/>
            <sz val="9"/>
            <color indexed="81"/>
            <rFont val="Tahoma"/>
            <family val="2"/>
          </rPr>
          <t>Susan Gibert:</t>
        </r>
        <r>
          <rPr>
            <sz val="9"/>
            <color indexed="81"/>
            <rFont val="Tahoma"/>
            <family val="2"/>
          </rPr>
          <t xml:space="preserve">
26</t>
        </r>
      </text>
    </comment>
    <comment ref="J32" authorId="0" shapeId="0" xr:uid="{00000000-0006-0000-0200-00007B000000}">
      <text>
        <r>
          <rPr>
            <b/>
            <sz val="9"/>
            <color indexed="81"/>
            <rFont val="Tahoma"/>
            <family val="2"/>
          </rPr>
          <t>Susan Gibert:</t>
        </r>
        <r>
          <rPr>
            <sz val="9"/>
            <color indexed="81"/>
            <rFont val="Tahoma"/>
            <family val="2"/>
          </rPr>
          <t xml:space="preserve">
28</t>
        </r>
      </text>
    </comment>
    <comment ref="K32" authorId="0" shapeId="0" xr:uid="{00000000-0006-0000-0200-00007C000000}">
      <text>
        <r>
          <rPr>
            <b/>
            <sz val="9"/>
            <color indexed="81"/>
            <rFont val="Tahoma"/>
            <family val="2"/>
          </rPr>
          <t>Susan Gibert:</t>
        </r>
        <r>
          <rPr>
            <sz val="9"/>
            <color indexed="81"/>
            <rFont val="Tahoma"/>
            <family val="2"/>
          </rPr>
          <t xml:space="preserve">
29</t>
        </r>
      </text>
    </comment>
    <comment ref="L32" authorId="0" shapeId="0" xr:uid="{00000000-0006-0000-0200-00007D000000}">
      <text>
        <r>
          <rPr>
            <b/>
            <sz val="9"/>
            <color indexed="81"/>
            <rFont val="Tahoma"/>
            <family val="2"/>
          </rPr>
          <t>Susan Gibert:</t>
        </r>
        <r>
          <rPr>
            <sz val="9"/>
            <color indexed="81"/>
            <rFont val="Tahoma"/>
            <family val="2"/>
          </rPr>
          <t xml:space="preserve">
31</t>
        </r>
      </text>
    </comment>
    <comment ref="M32" authorId="0" shapeId="0" xr:uid="{00000000-0006-0000-0200-00007E000000}">
      <text>
        <r>
          <rPr>
            <b/>
            <sz val="9"/>
            <color indexed="81"/>
            <rFont val="Tahoma"/>
            <family val="2"/>
          </rPr>
          <t>Susan Gibert:</t>
        </r>
        <r>
          <rPr>
            <sz val="9"/>
            <color indexed="81"/>
            <rFont val="Tahoma"/>
            <family val="2"/>
          </rPr>
          <t xml:space="preserve">
43</t>
        </r>
      </text>
    </comment>
    <comment ref="N32" authorId="0" shapeId="0" xr:uid="{00000000-0006-0000-0200-00007F000000}">
      <text>
        <r>
          <rPr>
            <b/>
            <sz val="9"/>
            <color indexed="81"/>
            <rFont val="Tahoma"/>
            <family val="2"/>
          </rPr>
          <t>Susan Gibert:</t>
        </r>
        <r>
          <rPr>
            <sz val="9"/>
            <color indexed="81"/>
            <rFont val="Tahoma"/>
            <family val="2"/>
          </rPr>
          <t xml:space="preserve">
46</t>
        </r>
      </text>
    </comment>
    <comment ref="F33" authorId="0" shapeId="0" xr:uid="{00000000-0006-0000-0200-000080000000}">
      <text>
        <r>
          <rPr>
            <b/>
            <sz val="9"/>
            <color indexed="81"/>
            <rFont val="Tahoma"/>
            <family val="2"/>
          </rPr>
          <t>Susan Gibert:</t>
        </r>
        <r>
          <rPr>
            <sz val="9"/>
            <color indexed="81"/>
            <rFont val="Tahoma"/>
            <family val="2"/>
          </rPr>
          <t xml:space="preserve">
13</t>
        </r>
      </text>
    </comment>
    <comment ref="G33" authorId="4" shapeId="0" xr:uid="{8CB1561A-A823-4A48-9CF8-B8DE7091A7A2}">
      <text>
        <t>[Threaded comment]
Your version of Excel allows you to read this threaded comment; however, any edits to it will get removed if the file is opened in a newer version of Excel. Learn more: https://go.microsoft.com/fwlink/?linkid=870924
Comment:
    Not listed on dimensions. Mapping removed. left as red for audit trail</t>
      </text>
    </comment>
    <comment ref="F34" authorId="0" shapeId="0" xr:uid="{00000000-0006-0000-0200-000082000000}">
      <text>
        <r>
          <rPr>
            <b/>
            <sz val="9"/>
            <color indexed="81"/>
            <rFont val="Tahoma"/>
            <family val="2"/>
          </rPr>
          <t>Susan Gibert:</t>
        </r>
        <r>
          <rPr>
            <sz val="9"/>
            <color indexed="81"/>
            <rFont val="Tahoma"/>
            <family val="2"/>
          </rPr>
          <t xml:space="preserve">
11</t>
        </r>
      </text>
    </comment>
    <comment ref="G34" authorId="0" shapeId="0" xr:uid="{00000000-0006-0000-0200-000083000000}">
      <text>
        <r>
          <rPr>
            <b/>
            <sz val="9"/>
            <color indexed="81"/>
            <rFont val="Tahoma"/>
            <family val="2"/>
          </rPr>
          <t>Susan Gibert:</t>
        </r>
        <r>
          <rPr>
            <sz val="9"/>
            <color indexed="81"/>
            <rFont val="Tahoma"/>
            <family val="2"/>
          </rPr>
          <t xml:space="preserve">
25</t>
        </r>
      </text>
    </comment>
    <comment ref="H34" authorId="0" shapeId="0" xr:uid="{00000000-0006-0000-0200-000084000000}">
      <text>
        <r>
          <rPr>
            <b/>
            <sz val="9"/>
            <color indexed="81"/>
            <rFont val="Tahoma"/>
            <family val="2"/>
          </rPr>
          <t>Susan Gibert:</t>
        </r>
        <r>
          <rPr>
            <sz val="9"/>
            <color indexed="81"/>
            <rFont val="Tahoma"/>
            <family val="2"/>
          </rPr>
          <t xml:space="preserve">
29</t>
        </r>
      </text>
    </comment>
    <comment ref="I34" authorId="0" shapeId="0" xr:uid="{00000000-0006-0000-0200-000085000000}">
      <text>
        <r>
          <rPr>
            <b/>
            <sz val="9"/>
            <color indexed="81"/>
            <rFont val="Tahoma"/>
            <family val="2"/>
          </rPr>
          <t>Susan Gibert:</t>
        </r>
        <r>
          <rPr>
            <sz val="9"/>
            <color indexed="81"/>
            <rFont val="Tahoma"/>
            <family val="2"/>
          </rPr>
          <t xml:space="preserve">
30</t>
        </r>
      </text>
    </comment>
    <comment ref="J34" authorId="0" shapeId="0" xr:uid="{00000000-0006-0000-0200-000086000000}">
      <text>
        <r>
          <rPr>
            <b/>
            <sz val="9"/>
            <color indexed="81"/>
            <rFont val="Tahoma"/>
            <family val="2"/>
          </rPr>
          <t>Susan Gibert:</t>
        </r>
        <r>
          <rPr>
            <sz val="9"/>
            <color indexed="81"/>
            <rFont val="Tahoma"/>
            <family val="2"/>
          </rPr>
          <t xml:space="preserve">
31</t>
        </r>
      </text>
    </comment>
    <comment ref="K34" authorId="0" shapeId="0" xr:uid="{00000000-0006-0000-0200-000087000000}">
      <text>
        <r>
          <rPr>
            <b/>
            <sz val="9"/>
            <color indexed="81"/>
            <rFont val="Tahoma"/>
            <family val="2"/>
          </rPr>
          <t>Susan Gibert:</t>
        </r>
        <r>
          <rPr>
            <sz val="9"/>
            <color indexed="81"/>
            <rFont val="Tahoma"/>
            <family val="2"/>
          </rPr>
          <t xml:space="preserve">
35</t>
        </r>
      </text>
    </comment>
    <comment ref="L34" authorId="0" shapeId="0" xr:uid="{00000000-0006-0000-0200-000088000000}">
      <text>
        <r>
          <rPr>
            <b/>
            <sz val="9"/>
            <color indexed="81"/>
            <rFont val="Tahoma"/>
            <family val="2"/>
          </rPr>
          <t>Susan Gibert:</t>
        </r>
        <r>
          <rPr>
            <sz val="9"/>
            <color indexed="81"/>
            <rFont val="Tahoma"/>
            <family val="2"/>
          </rPr>
          <t xml:space="preserve">
38</t>
        </r>
      </text>
    </comment>
    <comment ref="M34" authorId="5" shapeId="0" xr:uid="{046D3B65-0818-4608-98A5-A52E55756396}">
      <text>
        <t>[Threaded comment]
Your version of Excel allows you to read this threaded comment; however, any edits to it will get removed if the file is opened in a newer version of Excel. Learn more: https://go.microsoft.com/fwlink/?linkid=870924
Comment:
    Not listed on dimensions. Mapping removed. left as red for audit trail</t>
      </text>
    </comment>
    <comment ref="F35" authorId="0" shapeId="0" xr:uid="{00000000-0006-0000-0200-00008A000000}">
      <text>
        <r>
          <rPr>
            <b/>
            <sz val="9"/>
            <color indexed="81"/>
            <rFont val="Tahoma"/>
            <family val="2"/>
          </rPr>
          <t>Susan Gibert:</t>
        </r>
        <r>
          <rPr>
            <sz val="9"/>
            <color indexed="81"/>
            <rFont val="Tahoma"/>
            <family val="2"/>
          </rPr>
          <t xml:space="preserve">
17</t>
        </r>
      </text>
    </comment>
    <comment ref="G35" authorId="0" shapeId="0" xr:uid="{00000000-0006-0000-0200-00008B000000}">
      <text>
        <r>
          <rPr>
            <b/>
            <sz val="9"/>
            <color indexed="81"/>
            <rFont val="Tahoma"/>
            <family val="2"/>
          </rPr>
          <t>Susan Gibert:</t>
        </r>
        <r>
          <rPr>
            <sz val="9"/>
            <color indexed="81"/>
            <rFont val="Tahoma"/>
            <family val="2"/>
          </rPr>
          <t xml:space="preserve">
31</t>
        </r>
      </text>
    </comment>
    <comment ref="H35" authorId="0" shapeId="0" xr:uid="{00000000-0006-0000-0200-00008C000000}">
      <text>
        <r>
          <rPr>
            <b/>
            <sz val="9"/>
            <color indexed="81"/>
            <rFont val="Tahoma"/>
            <family val="2"/>
          </rPr>
          <t>Susan Gibert:</t>
        </r>
        <r>
          <rPr>
            <sz val="9"/>
            <color indexed="81"/>
            <rFont val="Tahoma"/>
            <family val="2"/>
          </rPr>
          <t xml:space="preserve">
43</t>
        </r>
      </text>
    </comment>
    <comment ref="I35" authorId="0" shapeId="0" xr:uid="{00000000-0006-0000-0200-00008D000000}">
      <text>
        <r>
          <rPr>
            <b/>
            <sz val="9"/>
            <color indexed="81"/>
            <rFont val="Tahoma"/>
            <family val="2"/>
          </rPr>
          <t>Susan Gibert:</t>
        </r>
        <r>
          <rPr>
            <sz val="9"/>
            <color indexed="81"/>
            <rFont val="Tahoma"/>
            <family val="2"/>
          </rPr>
          <t xml:space="preserve">
18</t>
        </r>
      </text>
    </comment>
    <comment ref="J35" authorId="6" shapeId="0" xr:uid="{FEE47A9A-3496-4AB6-B07C-743616BEAB16}">
      <text>
        <t>[Threaded comment]
Your version of Excel allows you to read this threaded comment; however, any edits to it will get removed if the file is opened in a newer version of Excel. Learn more: https://go.microsoft.com/fwlink/?linkid=870924
Comment:
    Not listed on dimensions. Mapping removed. left as red for audit trail</t>
      </text>
    </comment>
    <comment ref="F36" authorId="0" shapeId="0" xr:uid="{00000000-0006-0000-0200-00008F000000}">
      <text>
        <r>
          <rPr>
            <b/>
            <sz val="9"/>
            <color indexed="81"/>
            <rFont val="Tahoma"/>
            <family val="2"/>
          </rPr>
          <t>Susan Gibert:</t>
        </r>
        <r>
          <rPr>
            <sz val="9"/>
            <color indexed="81"/>
            <rFont val="Tahoma"/>
            <family val="2"/>
          </rPr>
          <t xml:space="preserve">
17</t>
        </r>
      </text>
    </comment>
    <comment ref="G36" authorId="0" shapeId="0" xr:uid="{00000000-0006-0000-0200-000090000000}">
      <text>
        <r>
          <rPr>
            <b/>
            <sz val="9"/>
            <color indexed="81"/>
            <rFont val="Tahoma"/>
            <family val="2"/>
          </rPr>
          <t>Susan Gibert:</t>
        </r>
        <r>
          <rPr>
            <sz val="9"/>
            <color indexed="81"/>
            <rFont val="Tahoma"/>
            <family val="2"/>
          </rPr>
          <t xml:space="preserve">
19</t>
        </r>
      </text>
    </comment>
    <comment ref="F37" authorId="0" shapeId="0" xr:uid="{00000000-0006-0000-0200-000091000000}">
      <text>
        <r>
          <rPr>
            <b/>
            <sz val="9"/>
            <color indexed="81"/>
            <rFont val="Tahoma"/>
            <family val="2"/>
          </rPr>
          <t>Susan Gibert:</t>
        </r>
        <r>
          <rPr>
            <sz val="9"/>
            <color indexed="81"/>
            <rFont val="Tahoma"/>
            <family val="2"/>
          </rPr>
          <t xml:space="preserve">
19</t>
        </r>
      </text>
    </comment>
  </commentList>
</comments>
</file>

<file path=xl/sharedStrings.xml><?xml version="1.0" encoding="utf-8"?>
<sst xmlns="http://schemas.openxmlformats.org/spreadsheetml/2006/main" count="859" uniqueCount="582">
  <si>
    <t>Homecare services provided for NHS patients comply with the NHS Homecare Patient Charter</t>
  </si>
  <si>
    <t>Patients are informed about their medicines pathway including expected outcomes, potential risks and the role homecare service plays in the medicines pathway.</t>
  </si>
  <si>
    <t>Criteria for suitability of patient cohorts for homecare services are defined and approved and patients participate wherever possible in the assessment of their suitability for the homecare service</t>
  </si>
  <si>
    <t>Patients and their carers are treated with dignity and respect at all times and patient confidentiality is maintained by members of the homecare team</t>
  </si>
  <si>
    <t>The views of patients and carers are actively sought to inform the development and delivery of homecare services</t>
  </si>
  <si>
    <t>Patients are provided with clear information about how their personal information will be shared with and between homecare organisations and the homecare service and there is no delivery of a homecare service without the informed consent of the patient</t>
  </si>
  <si>
    <t>Patients understand their responsibilities to comply with their medicines pathway and provisions of their homecare service and particularly the need to immediately report any adverse clinical events.</t>
  </si>
  <si>
    <t>Members of the homecare team support the provision of clear, understandable information about the homecare service across the organisations</t>
  </si>
  <si>
    <t>Patients (and/or carers) can ask to see a homecare team member or call a help line to discuss their homecare service at times which are appropriate to the homecare service</t>
  </si>
  <si>
    <t>Patients are given clear information about who to contact for each type of query.  All specified patient contact points are able to signpost the patient to the appropriate contact if they are unable to answer the query or resolve the issue raised themselves</t>
  </si>
  <si>
    <t>Medicines pathways and homecare services are simplified as far as possible and/or appropriate aids, reminders and charts are made available to support patients</t>
  </si>
  <si>
    <t>Patients and/or carers are trained and assessed by a healthcare professional as being competent to self administer their medication including use of any equipment or ancillaries provided as part of the homecare service unless suitable alternative arrangements have been made to support delivery of the medicine pathway to the patient in their home or other appropriate community setting</t>
  </si>
  <si>
    <t>Liaison with other healthcare professions or agencies is undertaken where ongoing support or help to comply with the homecare medicines pathway is needed and multi-disciplinary team care plans put in place as required</t>
  </si>
  <si>
    <t>Patients are counseled by an appropriate healthcare professional to ensure they understand their responsibilities for adhering to the medicine pathway and provisions of the homecare service e.g. attending clinic appointments; taking required diagnostic tests; being available to receive deliveries and/or visits as scheduled; following medicines storage instructions;  reporting adverse clinical events and agreeing to reasonable requests from the relevant homecare organisation to ensure continuity of their treatment if for any reason the normal service cannot be provided</t>
  </si>
  <si>
    <t>Patients understand that errors can happen and if they have any concerns about their treatment or the service, the patient should raise these at the earliest opportunity so that any issues can be resolved efficiently and treatment continuity and patient safety are maintained</t>
  </si>
  <si>
    <t>Systems are in place to ensure that each patient’s suitability for the service is assessed against agreed criteria under the responsibility of the patients lead clinician</t>
  </si>
  <si>
    <t>The Chief Pharmacist or equivalent takes the lead in ensuring the homecare teams have the skills and experience necessary to make suitability assessments and provide an escalation mechanism for resolution of issues</t>
  </si>
  <si>
    <t>Patients referred for homecare services have their needs assessed and documented in a referral form and/or individual care plan which forms part of the patient record.  Needs assessments include an individual risk assessment and identification of risk mitigation measures to be implemented within or alongside the homecare service</t>
  </si>
  <si>
    <t>Clinical assessment includes a check of compliance with the medicines pathway including clinic attendances and clinical and diagnostic test results</t>
  </si>
  <si>
    <t>Patients receive appropriate medicines counselling and are competent to self-administer their medicines in accordance with the medicines pathway unless other suitable arrangements have been made</t>
  </si>
  <si>
    <t>Members of the homecare team have timely access to pharmacy expertise and support from the homecare pharmacist when needed</t>
  </si>
  <si>
    <t>The patient’s General Practitioner is provided with appropriate information about their patients including the medicines pathway, individual care plan and homecare services</t>
  </si>
  <si>
    <t>Patients have their clinical status and suitability for the homecare service reviewed on a regular basis at appropriate intervals in accordance with their medicines pathway and/or care plan</t>
  </si>
  <si>
    <t>Any changes to dosage, medication or service are planned to ensure continuity of care and maintain patient safety, whilst minimising medicines wastage and minimising the impact of the change on the patient</t>
  </si>
  <si>
    <t>Communications processes are in place to ensure all relevant members of the homecare team and other healthcare professionals involved in the care of the patient are informed of any changes in the patient’s treatment or condition in a timely manner.</t>
  </si>
  <si>
    <t>Contingency plans are in place and regularly reviewed to ensure individual patients receiving homecare services have continuity of treatment and ensure patient safety issues do not arise from service failures whatever the cause</t>
  </si>
  <si>
    <t>If administration is withheld or any other clinically significant observations are made, a report is made without delay in accordance with the homecare service protocol</t>
  </si>
  <si>
    <t>As part of a homecare service, homecare team members monitor:
• Patients’ responses to their medicines
• Compliance with the medicines pathway
• Unwanted effects of medicines
• Complaints</t>
  </si>
  <si>
    <t>Appropriate action is taken where problems (potential and actual) are identified</t>
  </si>
  <si>
    <t>The homecare team documents any patient safety, information governance or safeguarding incident and reports it to the service commissioner and external agencies where appropriate</t>
  </si>
  <si>
    <t>Wherever possible, the homecare team uses their experience to add to the body of published evidence to show the costs and benefits of homecare services</t>
  </si>
  <si>
    <t>Regular patient satisfaction surveys are performed to monitor and guide improvement in homecare services</t>
  </si>
  <si>
    <t>Responsibilities are clearly defined for each aspect of the service and for handovers between people and organisations to ensure there are no gaps</t>
  </si>
  <si>
    <t>All members of the homecare team are able to access necessary information to be able to discharge their duty of care</t>
  </si>
  <si>
    <t>Homecare services are regularly reviewed to ensure robust communication processes are in place and working effectively</t>
  </si>
  <si>
    <t>Clinical and service notes are complete, accurate and up-to-date</t>
  </si>
  <si>
    <t>Information is shared to ensure continuity of service and robust transfer of duty of care whilst maintaining patient confidentiality</t>
  </si>
  <si>
    <t>Procedures and systems are in place to ensure appropriate reporting, follow-up  and escalation where necessary, of actual or suspected harm from medication and other errors</t>
  </si>
  <si>
    <t>Risk assessments include handover of care and are regularly reviewed.  All relevant members of the homecare team are able to access risk assessments and are able to implement agreed risk mitigation actions</t>
  </si>
  <si>
    <t>Safeguarding escalation procedures are in place to manage incidents of actual or suspected patient harm</t>
  </si>
  <si>
    <t>In NHS organisations, The Medical Director and Nursing Director are involved with the Chief Pharmacist in setting homecare strategy and risk assessment of services</t>
  </si>
  <si>
    <t>There is a robust complaints and incidents reporting system ensuring that all relevant professionals are involved, at the earliest opportunity, in the investigation and root cause analysis</t>
  </si>
  <si>
    <t>The Chief Pharmacist or equivalent maintains a working knowledge of all current regulations and standards applicable to homecare services.  Regional differences between England, Scotland, Wales, Northern Ireland, Channel Islands and Isle of Man are considered in the design of any services that cross borders</t>
  </si>
  <si>
    <t>A multidisciplinary medicines management group provides a focal point for the development of medicines policy, procedures and guidance within the organisation, within appropriate resources</t>
  </si>
  <si>
    <t>A specialist homecare pharmacist is appointed to oversee the administration of homecare services within each homecare organisation</t>
  </si>
  <si>
    <t>The homecare pharmacist leads processes that ensure homecare prescribing has patient safety at its heart and is evidence-based, consistent with commissioning arrangements, and linked to treatment guidelines, protocols and local patient pathways</t>
  </si>
  <si>
    <t>The homecare policy identifies a strategy for supporting optimisation of the outcome of treatment with the homecare medicines</t>
  </si>
  <si>
    <t>Regular review of a documented homecare strategy agreed by a multidisciplinary medicines management group takes place to enable early discussions with clinicians, local partners and commissioners/purchasers about the financial and service implications of the introduction of new medicines, or new therapeutic practices</t>
  </si>
  <si>
    <t>Regular risk assessments are an integral part of the review of homecare service and additional risk assessments are made to support the introduction of new services and changes to existing homecare services for example, change of homecare services provider or introduction of new medicines or additional clinical services</t>
  </si>
  <si>
    <t>The homecare team works with healthcare professionals throughout the local heath economy to provide seamless homecare service for patients</t>
  </si>
  <si>
    <t>Opportunities for collaboration and sharing best practice across healthcare organisations are identified and exploited, for example through joint posts for regional activities or meetings between senior homecare team members in different organisations</t>
  </si>
  <si>
    <t>Pharmacists within the homecare team work closely with patients and other health professionals to reach a joint decision on which treatment option best suits an individual patient’s needs. This is based on the risks and benefits of each option and supported by high quality information that includes the licensed status of the chosen treatment</t>
  </si>
  <si>
    <t>Governance arrangements are in place for management of all medicines, including licensed medicines, off-label use of licensed medicines, unlicensed medicines and Investigational Medicinal Products (IMPs, Clinical Trial medicines) and are consistent with the MHRA position on unlicensed medicines</t>
  </si>
  <si>
    <t>Medicines are used in accordance with their marketing authorisations wherever possible. Selection between different licensed options for individual patients is guided by considerations of safe use, effectiveness, tolerability and value</t>
  </si>
  <si>
    <t>If individual clinical need cannot be addressed safely or appropriately by a licensed option, the off label use of a licensed medicine is chosen in preference to use of an unlicensed medicine. Unlicensed medicines are used only where licensed or off-label medicines are inappropriate for an individual patient’s needs</t>
  </si>
  <si>
    <t>Procurement decisions are informed by clinical practice and formulary systems to ensure that homecare services meet the needs of patients and the members of the homecare team</t>
  </si>
  <si>
    <t>Homecare procurement takes into account nationally, regionally or locally negotiated contracts and the quality and safety of the products</t>
  </si>
  <si>
    <t>Commissioners and providers take appropriate steps to ensure availability of product supplies and contract prices via the proposed homecare service routes</t>
  </si>
  <si>
    <t>Contingency plans are included within the service specification to manage product recalls, service interruptions and shortages of medicines</t>
  </si>
  <si>
    <t>Homecare organisations ensure that medicines are procured and manufactured to the same specifications and quality standards when manufacture, packing or supply is sub-contracted</t>
  </si>
  <si>
    <t xml:space="preserve"> The contract between the service commissioner and the homecare provider ensures explicit arrangements are in place to ensure continuity of supply and consistent quality of care</t>
  </si>
  <si>
    <t>Organisations that provide homecare services ensure the responsibilities of any sub-contractors are clearly defined and understood by all relevant parties</t>
  </si>
  <si>
    <t>Organisations that provide homecare services regularly audit and performance manage their sub-contracted services to ensure consistency of service against technical agreements</t>
  </si>
  <si>
    <t>Homecare organisations work in partnership with manufacturers of medicines to ensure continuity of supplies for homecare patients</t>
  </si>
  <si>
    <t>Commissioners and providers take appropriate steps to ensure availability of product supplies via the proposed homecare service routes before initiating the homecare service for a patient.  Full account is taken of the provisions of any applicable patient access scheme</t>
  </si>
  <si>
    <t>Homecare organisations do not act or fail to act in any way that might compromise of continuity of supply of medicines for UK patients</t>
  </si>
  <si>
    <t>Use of compounded, extemporaneously prepared, aseptically prepared, repacked and over-labelled medicines is consistent with the principles of risk reduction and using licensed medicines wherever possible</t>
  </si>
  <si>
    <t>Aseptic preparation facilities (internal or outsourced) are subject to routine internal and external audit</t>
  </si>
  <si>
    <t>Robust operator and patient safety systems are in place for the production of high risk medicines, for example, chemotherapy, radiopharmaceuticals, parenteral nutrition</t>
  </si>
  <si>
    <t>Appropriate quality assurance and control systems support selection, management and use of all custom-made medicines whether produced internally or outsourced</t>
  </si>
  <si>
    <t>Imported unlicensed medicines are only used where there is no licensed alternative</t>
  </si>
  <si>
    <t>The use of all unlicensed imported medicines is approved by the pharmacist responsible for the homecare service.</t>
  </si>
  <si>
    <t>Unlicensed imported medicines are risk assessed for quality and medication error potential prior to supply and are fit for the intended purpose</t>
  </si>
  <si>
    <t>Equipment and ancillaries are designed to suit the intended purpose in terms of function, accuracy, safety, cleanliness and ease of use for patients and/or carers and inspection and maintenance processes are implemented as needed</t>
  </si>
  <si>
    <t>Appropriate risk assessments are in place and regularly reviewed to ensure equipment and ancillaries are suitable for use in the home environment</t>
  </si>
  <si>
    <t>Instructions and training are provided for patients and/or carers in the use of all equipment and ancillaries in the home</t>
  </si>
  <si>
    <t>Patients and carers know what action to take to obtain further supplies of ancillaries or in the event of equipment failure</t>
  </si>
  <si>
    <t>Equipment for use by members of the homecare team is maintained and operated only by appropriately trained and competent people</t>
  </si>
  <si>
    <t>The pharmacy team provide support to ensure other healthcare professionals prescribing, administering and monitoring the effects of medicines have relevant, up-to-date, evidence-based information and pharmaceutical expertise available to them at the point of care
• The pharmacy team supports induction, and ongoing training and education in the best practice use of medicines for relevant clinical and support staff across their organisation.
• Pharmacists are accessible in (or to) clinical areas to provide advice for other healthcare professionals on the choice and use of medicines.
• A pharmacist-led medicines information and query-answering service is available to healthcare teams, working to national standards for medicine information.
• The pharmacy team works to ensure that prescribers are supported in their everyday activities by readily-accessible information and guidance e.g. the British National Formulary, electronic guidance to support formulary choices and decision making, prescribing guidelines and medicines treatment pathways</t>
  </si>
  <si>
    <t>All staff involved in the provision of the homecare services are appropriately trained and competent</t>
  </si>
  <si>
    <t>Members of the homecare team work within their capabilities and engage in continuous professional development to expand their knowledge of homecare</t>
  </si>
  <si>
    <t>Members of the homecare team who work remotely with patients in the community receive specific training related to their safety and security and that of other members of the homecare team and patients</t>
  </si>
  <si>
    <t>Members of the homecare team, including specialist homecare delivery drivers, are subject to safeguarding controls e.g. DBS check in accordance with the prevailing regulations</t>
  </si>
  <si>
    <t>Each member of the homecare team recognises and respects the professional duties and responsibilities of other members of the homecare team and ensures they are consulted and informed as appropriate</t>
  </si>
  <si>
    <t>Change control processes are in place to ensure changes that impact on the area of professional responsibility of other members of the homecare team are appropriately reviewed and approved</t>
  </si>
  <si>
    <t>Homecare pharmacists are involved in the design and updating of prescription and other homecare service documentation and systems (paper or electronic)</t>
  </si>
  <si>
    <t>Homecare pharmacists record when they have seen a prescription and assessed it as clinically appropriate for the patient and ensure that record is available to the dispensing pharmacist</t>
  </si>
  <si>
    <t>The homecare pharmacist supports the implementation of relevant national therapeutic guidance and national patient safety alerts related to medicines</t>
  </si>
  <si>
    <t>Processes are in place within the homecare organisation to ensure appropriate responses to MHRA and supplier led defective medicines and device alerts and recalls including communication to all relevant stakeholders</t>
  </si>
  <si>
    <t>Robust operator and patient safety systems are in place for the manipulation, administration and disposal of high hazard medicines (e.g. chemotherapy) in the patient’s home</t>
  </si>
  <si>
    <t>Robust complaints and incidents processes are in place which ensures that information about untoward events and near misses are captured, investigation and root cause analysis is undertaken.  Particular care is taken to ensure processes cover all relevant homecare organisations and sub-contractors.  Corrective and preventive actions are identified and implemented as appropriate</t>
  </si>
  <si>
    <t>Lessons learned from investigation of complaints and incidents are shared widely to improve patient safety</t>
  </si>
  <si>
    <t>Robust reporting mechanisms are in place using nationally recognised systems where appropriate</t>
  </si>
  <si>
    <t>The Chief Pharmacist or equivalent has representation on all high level medicines safety and governance groups in the organisation</t>
  </si>
  <si>
    <t>The  Chief Pharmacist or equivalent leads on management of Patient Safety Incidents (PSIs) involving medicines</t>
  </si>
  <si>
    <t>Patient safety, information governance and safeguarding incidents are identified, recorded, monitored, reported and investigated</t>
  </si>
  <si>
    <t>Learning from patient safety incidents in homecare services and systems failures related to medicines is shared with the multidisciplinary team and the whole organisation if appropriate, and acted upon to improve practice</t>
  </si>
  <si>
    <t>Shared learning is reviewed and reported at board level on a regular basis across organisations and at national level</t>
  </si>
  <si>
    <t>Whistle-blowing processes are in place to ensure reports of poor practice are managed robustly and without adverse consequences for the reporter</t>
  </si>
  <si>
    <t>A culture of continuous learning and professional development is embedded in the homecare organisation</t>
  </si>
  <si>
    <t>The Chief Pharmacist or equivalent ensures engagement with appropriate specialists to ensure governance and safeguarding standards are implemented within the homecare service</t>
  </si>
  <si>
    <t>Clinical risk assessment is integrated into the development of all homecare services and appropriate measures are implemented to mitigate identified risks</t>
  </si>
  <si>
    <t>Homecare services are subject to regular clinical audit of expected vs. actual outcome and patient safety incidents</t>
  </si>
  <si>
    <t>Evidence of good clinical practices are maintained and available for clinical audit including hand-over of duty of care between members of the homecare team, and between homecare organisations</t>
  </si>
  <si>
    <t>Assurance of the quality of services and evidence of maintenance of good clinical governance is maintained where any homecare services or part thereof is sub-contracted to another homecare organisation</t>
  </si>
  <si>
    <t>A  help line or other support mechanism is available to members of the homecare team, healthcare professionals and patients at times when homecare services are actively provided</t>
  </si>
  <si>
    <t>The patient help line is able to deal with queries and/or signpost patients to appropriate sources of information</t>
  </si>
  <si>
    <t>A clinical checking procedure is in place within the organisation that prescribes the medication and has clinical responsibility for the patient’s treatment unless otherwise agreed by both the prescribing, checking and dispensing organisations</t>
  </si>
  <si>
    <t>Homecare prescriptions are reviewed for clinical appropriateness by a pharmacist with the appropriate skills and access to the patient record.  The clinical check is recorded as part of the patient record</t>
  </si>
  <si>
    <t>Roles and responsibilities for performing the clinical check are clearly documented</t>
  </si>
  <si>
    <t>The person performing the clinical check on the homecare prescription takes reasonable steps to check that it is clinically and pharmaceutically appropriate in the context of other prescribed treatment and other medicines or supplements the patient is taking e.g. G.P. prescribed medicines, OTC medicines</t>
  </si>
  <si>
    <t>Records of clinical checks are clearly documented and communicated</t>
  </si>
  <si>
    <t>Before dispensing or preparation, prescriptions are reviewed by a pharmacist to ensure they are legally valid and unambiguous</t>
  </si>
  <si>
    <t>Systems are in place to ensure that any doubt as to the prescriber’s intention is clarified before dispensing</t>
  </si>
  <si>
    <t>Systems are in place to prioritise dispensing in order to minimise the risks of omitted and delayed doses of critical homecare medicines or of delayed discharge</t>
  </si>
  <si>
    <t>Dispensing processes make appropriate use of technology, efficient ways of working and skill mix, for example, automated systems, near patient dispensing, accredited checking pharmacy technicians</t>
  </si>
  <si>
    <t>Systems are in place to identify, record and review dispensing errors and near misses along with their causes, to minimise the future risk of them recurring</t>
  </si>
  <si>
    <t>Dispensaries have standards for labelling that ensure consistency and safe labelling practice</t>
  </si>
  <si>
    <t>Labelling takes into account the diversity of patients accessing homecare medicines, for example, age and disability</t>
  </si>
  <si>
    <t>Patient information leaflets are provided with each homecare delivery</t>
  </si>
  <si>
    <t>Storage, packaging and delivery processes are subject to risk assessment and risk mitigation measures where appropriate to ensure 
• medicines and their associated ancillaries and equipment are suitable for use in a homecare setting
• medicines and other items are protected from damage by normal handling
• patient are safeguarded and patient confidentiality is maintained
• the health and safety of homecare staff, delivery drivers and patients is considered</t>
  </si>
  <si>
    <t>Supply systems ensure that patients have timely access to homecare medicines needed routinely</t>
  </si>
  <si>
    <t>Audit trails and governance processes are in place to underpin the supply, storage and distribution of homecare medicines and ensure product quality and integrity up to the point of administration</t>
  </si>
  <si>
    <t>Patients and/or carers are informed of the correct storage conditions for their medicines and where appropriate additional storage facilities/equipment is provided to patients as part of the service</t>
  </si>
  <si>
    <t>Where homecare medicines are delivered to patients via a community pharmacy, G.P. Surgery or clinic, procedures are in place to ensure healthcare professionals who handle the consignment are able to fulfil their professional obligations and discharge their duty of care to the patient</t>
  </si>
  <si>
    <t>Procedures are in place to ensure the appropriate management of waste disposal of ancillaries and returned homecare medicines</t>
  </si>
  <si>
    <t>Where pharmacists or healthcare professional(s) other than the dispensing pharmacist are involved in the onward supply or administration of the homecare medicine to the patient, each is fully aware of their professional responsibilities</t>
  </si>
  <si>
    <t>Processes are in place to perform initial and continued assessment of patients who are self-administering, recognising and acting upon changes which may impact the safety of the patient and others</t>
  </si>
  <si>
    <t>Where  the homecare service includes administration of the homecare medicines by member(s) of the homecare team, they follow approved protocols, have a copy of the prescription and/or follow the clear dosage and administration directions provided on the dispensing label  and keep appropriate records</t>
  </si>
  <si>
    <t>When administering or supervising the administration of the homecare medicine, the member of the homecare team exercises their professional responsibility and accountability in the best interest of the patient</t>
  </si>
  <si>
    <t>The  Chief Pharmacist or equivalent is responsible for ensuring that the homecare organisation has a homecare policy in place. This policy provides strategic direction for provision of homecare services and is compliant with the RPS Professional Standards for Homecare Services</t>
  </si>
  <si>
    <t>The  Chief Pharmacist or equivalent is accountable for the quality of medicines used and the standard of homecare services across the organisation irrespective of whether they are sub-contracted or managed in-house</t>
  </si>
  <si>
    <t>Where the service or elements of the service are sub-contracted agreements are in place to define the responsibilities and the sub-contractor is subject to regular audit to ensure compliance with agreed standards</t>
  </si>
  <si>
    <t>The  Chief Pharmacist or equivalent reports to a designated Executive Board member</t>
  </si>
  <si>
    <t>The  Chief Pharmacist or equivalent provides, on a regular basis, assurance to the Board about the safe and secure handling of medicines within the organisation with robust financial governance and compliance with these professional standards</t>
  </si>
  <si>
    <t>The Chief Pharmacist or equivalent encourages improvement and innovation in the delivery of homecare services to better meet patients’ needs, including the adoption of national initiatives and guidance</t>
  </si>
  <si>
    <t xml:space="preserve">The type and level of resources required to deliver safe and effective homecare services and to support the safe and secure handling of medicines are identified and available to the  Chief Pharmacist or equivalent .  The homecare organisation makes available sufficient resources to enable homecare services to be delivered safely and efficiently
</t>
  </si>
  <si>
    <t>Agreed key performance indicators (KPIs) are in place to enable internal and external assessment of the operational and financial performance of homecare services</t>
  </si>
  <si>
    <t>Homecare services are performance managed through Service Level Agreements (SLA) and/or contract quality monitoring</t>
  </si>
  <si>
    <t>Professional and organisational responsibilities of all parties are clearly defined and regularly reviewed</t>
  </si>
  <si>
    <t>Feedback from patients, service users and colleagues inform the development of homecare services</t>
  </si>
  <si>
    <t>Operational performance is benchmarked against other relevant organisations</t>
  </si>
  <si>
    <t>Any changes to service provision or medicines specifications are subject to good systems of change management</t>
  </si>
  <si>
    <t xml:space="preserve">Systems are in place to ensure all sub-contracted services are quality assured and controlled including 
• assessing the suitability and competence of sub-contractors to carry out the activity
• a written agreement between contract giver and acceptor defining the responsibilities and communication processes for quality related activities of the involved parties
• monitoring and review of the performance of the contract acceptor and identification and implementation of any required improvements
</t>
  </si>
  <si>
    <t>The pharmacy team provides leadership, advice, support and education to other clinicians and support staff about homecare medicines usage</t>
  </si>
  <si>
    <t>The Chief Pharmacist or equivalent leads the establishment and ongoing monitoring of all homecare services</t>
  </si>
  <si>
    <t>Homecare pharmacists support the development of integrated care pathways which involve medicines as a treatment option</t>
  </si>
  <si>
    <t>Members of the homecare team participate in relevant research and clinical audit activities within the organisation</t>
  </si>
  <si>
    <t>Homecare service specifications include provisions for continuity of patient treatment in case of foreseeable service delays or minor stock shortages and management structures for planning and mitigation of unforeseen or prolonged service disruption</t>
  </si>
  <si>
    <t>Documented and approved processes and procedures are in place for the delivery of all homecare medicines management and homecare services across the organisations</t>
  </si>
  <si>
    <t>Processes and procedures are controlled, regularly reviewed and updated</t>
  </si>
  <si>
    <t>A programme of audit informs the continuous improvement and development of systems</t>
  </si>
  <si>
    <t>Care contributions are documented and audited to demonstrate the impact of the homecare service on patient outcomes and to help target resources</t>
  </si>
  <si>
    <t>Controlled Drugs are managed in line with the requirements of the Misuse of Drugs legislation and governance requirements</t>
  </si>
  <si>
    <t>Information governance processes in line with legislation are in place to safeguard patient identifiable information used to provide the homecare services</t>
  </si>
  <si>
    <t>Homecare working environments are subject to risk assessment in line with Health and Safety and CQC requirements, GPhC and other relevant professional best practice standards. Appropriate steps are taken to mitigate identified risks and specifically to protect lone and remote workers</t>
  </si>
  <si>
    <t>Technical and Information systems capabilities are progressive and fit for purpose</t>
  </si>
  <si>
    <t>A business plan for homecare services, incorporating finance, service and workforce plans, linked to both organisations corporate plans is devised, implemented and monitored through agreed KPIs</t>
  </si>
  <si>
    <t>National, regional and local initiatives and guidance relating to homecare medicines and services are incorporated into business and financial planning activities including, where appropriate, adherence to NHS Standing Financial Instructions (SFIs)</t>
  </si>
  <si>
    <t>Medicines utilisation reports are produced that support budget management and monitoring of homecare services. Members of the homecare team discuss these with other clinicians and managers to maintain or improve homecare outcomes</t>
  </si>
  <si>
    <t>Homecare pharmacists work collaboratively with commissioners/purchasers and primary care clinicians to ensure prescribing delivers value from the investment in medicines across the health community</t>
  </si>
  <si>
    <t>The Chief Pharmacist or equivalent  assures themselves that any sub-contractor is financially stable and that any payments due to that contractor under the homecare service are not unreasonably withheld or delayed</t>
  </si>
  <si>
    <t>The Chief Pharmacist or equivalent ensures that within any sub-contract relationship product access and contract pricing is in accordance with their service specification</t>
  </si>
  <si>
    <t>The Chief Pharmacist or equivalent represents accurately and honestly their capability to deliver a homecare service or their authority to commission a homecare service</t>
  </si>
  <si>
    <t>A risk assessment is performed for each service and for each patient prior to initiating a homecare service, including the identification, analysis and evaluation of risks</t>
  </si>
  <si>
    <t>There is a process for the identification of risk reduction and control measures and for acceptance or rejection of risks by all relevant homecare organisations and, where relevant, by patient groups or individual patients</t>
  </si>
  <si>
    <t>Risk control measures are appropriate to the type of homecare service.  It can be expected that the level of risk will increase for high tech services compared to mid tech and low tech services. Any element of complex care is considered high risk and therefore subject to a high degree of risk management</t>
  </si>
  <si>
    <t>There is a robust communication of risks and risk control measures to all stakeholders</t>
  </si>
  <si>
    <t>There is regular review of the effectiveness of risk control measures</t>
  </si>
  <si>
    <t>Systems are in place to ensure all sub-contracted services are quality assured and controlled. This will include:
• assessing the suitability and competence of sub-contractors to carry out the activity (e.g. by audit, material evaluation, qualification).
• defining the responsibilities and communication processes for quality related activities of the involved parties. (This is included in written agreement between contract giver and acceptor).
• monitoring and review of the performance of the contract acceptor and identification and implementation of any required improvements</t>
  </si>
  <si>
    <t>The  Chief Pharmacist or equivalent ensures that a risk register is maintained for each homecare service in conjunction with relevant stakeholders</t>
  </si>
  <si>
    <t>There is a plan for reviewing, developing and funding a homecare workforce that optimises skill mix and meets the changing needs of the homecare service</t>
  </si>
  <si>
    <t>Where deficiencies or shortfalls in the homecare workforce are identified a corrective plan is put in place</t>
  </si>
  <si>
    <t>Contingency plans for the homecare service include provisions to ensure continuity of treatment for homecare patients if key members of the homecare team are not available</t>
  </si>
  <si>
    <t>Succession planning arrangements are in place and are linked to homecare workforce training and personal development plans</t>
  </si>
  <si>
    <t>The homecare service benchmarks its workforce and skill mix against other relevant organisations</t>
  </si>
  <si>
    <t>The Chief Pharmacist or equivalent engages with workforce planners and education commissioners at an appropriate level</t>
  </si>
  <si>
    <t>Members of the homecare team, including specialist homecare delivery drivers, are subject to safeguarding controls in accordance with the relevant regulations</t>
  </si>
  <si>
    <t>Members of the homecare team have roles and responsibilities clearly defined in job descriptions and are performance managed through appraisal and other regular means of engagement</t>
  </si>
  <si>
    <t>All members of the homecare team are aware of their own level of competency and see how they can develop in their roles and careers. Processes are in place to identify and manage team members who fail to reach minimum competency or performance standards</t>
  </si>
  <si>
    <t>Where they exist, recognised development frameworks and assessment tools are used for all grades of staff</t>
  </si>
  <si>
    <t>Planning is in place to ensure that competency is maintained and developed to meet changing service needs, patient expectations and the introduction of new healthcare medicines and technologies</t>
  </si>
  <si>
    <t>The transfer of skills and experience within cross-organisational teams is  encouraged by job exchanges, secondments or other appropriate means to facilitate the gaining of experience within other organisations involved in providing the homecare service</t>
  </si>
  <si>
    <t>All training programmes used are reviewed regularly and adapted to ensure that they remain fit for purpose</t>
  </si>
  <si>
    <t>Training records are maintained for mandatory and role related training. Regular competency assessment is in place, revalidation and refresher training provided if necessary</t>
  </si>
  <si>
    <t>Trainees receive support, facilitation and supervision from appropriate educational and practice supervisors</t>
  </si>
  <si>
    <t>The homecare team has the opportunity to undertake further learning and development that delivers improvements in patient care</t>
  </si>
  <si>
    <t>What  evidence do you have to support implementation of this statement?</t>
  </si>
  <si>
    <t xml:space="preserve"> Domain The Patient Experience</t>
  </si>
  <si>
    <t xml:space="preserve"> Standard 1. 0 Patient Engagement: Patients (and/or carers) are supported in their decision-making about homecare medicines.</t>
  </si>
  <si>
    <t>1.2 Information about homecare services
Patients (and/or carers) have access to information and support in order to make informed choices and consent to the use of homecare services</t>
  </si>
  <si>
    <t>1.1 Informed choice                                                                                                                        Communication and the involvement of patients and carers is an integral component of effective homecare services</t>
  </si>
  <si>
    <t>1.3 Adherence to medicines pathway                                                                                                 Systems are in place to identify patients who may need support adhering to their medicine pathway and/or individual care plan, or to allow patients to request additional support</t>
  </si>
  <si>
    <t xml:space="preserve">2.2 Ongoing care of homecare patients Patients who are receiving medicines through a homecare service have continuity of treatment in accordance with the medicines pathway and their individual care plan </t>
  </si>
  <si>
    <t>2.3 Monitoring patient’s outcomes Patients’ outcomes from and experiences of treatment with homecare services are documented, monitored and reviewed</t>
  </si>
  <si>
    <t xml:space="preserve">Systems are in place to ensure administration and other clinical records are shared in a timely manner with relevant healthcare professionals involved with the patient’s care to ensure continuity of care and patients safety
</t>
  </si>
  <si>
    <t xml:space="preserve">Systems are in place to receive, record and follow up, in a timely manner, reports of changes in patient circumstances which may impact on their suitability for the homecare service </t>
  </si>
  <si>
    <t>1.4 Patient needs and responsibilities                                                                                                                                                              Systems are in place to identify cohorts of patients who may be suitable for the homecare service</t>
  </si>
  <si>
    <t>3.1  Effective communication and continuity of professional duty of care
Good information processes drive strong integrated care</t>
  </si>
  <si>
    <t>3.2 Working with other professions
Homecare services are provided by multi-disciplinary teams who understand and respect each other’s professional standards and work within their competence</t>
  </si>
  <si>
    <t xml:space="preserve">                                                                                                                                                                                                                                                 The Chief Pharmacist or equivalent, with support of other members of the homecare team, provides leadership, systems support and expertise to enable the homecare organisation to: 
• Provide patients with information about medicines and their unwanted effects, in a form that they can understand.
• Give patients the opportunity to discuss medicines with an appropriate healthcare professional.
• Provide patients with information about the benefits and risks of the homecare service in a form they understand.
• Ensure patients who believe they have received an unsatisfactory or unsafe service, know how to complain and ensure that each complaint receives a considered response.
• Ensure patients understand how their personal data will be shared and used to provide the homecare service.
• Ensure patients have given informed consent to receive the homecare service and this consent is updated if there are significant changes to the service.
• Ensure patients understand their right to withdraw consent to homecare at any time, and understand how to do this
</t>
  </si>
  <si>
    <t>3.3 Working within multiple regulatory frameworks</t>
  </si>
  <si>
    <t>4.1  Homecare policy
The homecare team support an integrated approach to the choice of safe and clinically effective homecare services for patients.</t>
  </si>
  <si>
    <t>4.2 Homecare services procurement
Homecare service procurement is managed by pharmacy in a transparent and professional way and overseen by the Chief Pharmacist or equivalent. Quality assured homecare services are procured through robust and appropriate processes.</t>
  </si>
  <si>
    <t xml:space="preserve">4.3  Sourcing and purchasing of homecare medicines
Homecare medicines procurement is managed by pharmacy in a transparent and professional way.  Quality assured medicines are procured through robust and appropriate processes. </t>
  </si>
  <si>
    <t>4.5 Imported unlicensed homecare medicines
Robust risk management arrangements are in place for the use of imported unlicensed medicines in line with MHRA guidance.</t>
  </si>
  <si>
    <t>4.6 Equipment and ancillaries
Equipment and ancillaries provided are suitable for their intended purpose</t>
  </si>
  <si>
    <t xml:space="preserve">4.4 Custom-made homecare medicines 
Any medicines custom-made by, or for, the homecare organisation are quality assured and appropriate for their intended use. </t>
  </si>
  <si>
    <t>Standard 2.0 Episode of care: Patients’ medicines requirements are regularly assessed and responded to in order to optimise outcomes from homecare services</t>
  </si>
  <si>
    <t>Standard 3.0 Integrated care</t>
  </si>
  <si>
    <t>Domain The Patient Experience</t>
  </si>
  <si>
    <t>Domain Implementation and Delivery of Safe and Effective Homecare Services</t>
  </si>
  <si>
    <t xml:space="preserve">Standard 4.0 Effective use of homecare medicines: Homecare services are chosen to maximise safety, effectiveness and adherence to treatment. </t>
  </si>
  <si>
    <t xml:space="preserve">Standard 5.0 Homecare Medicines Expertise: Members of the homecare team provide expertise and advice to support the safe and effective use of homecare services by patients. </t>
  </si>
  <si>
    <t xml:space="preserve">5.1 Expertise and competence of the homecare team
The homecare team have relevant, up-to-date, evidence-based information and expertise available to them.  </t>
  </si>
  <si>
    <t>5.2 Expertise for patient care
Homecare services are provided by multi-disciplinary teams who each play their part in ensuring a seamless and high quality service is provided to patients.</t>
  </si>
  <si>
    <t>6.1 Safe systems
The Chief Pharmacist or equivalent, in liaison with the nursing and medical director, leads on ensuring that all aspects of the homecare service are safe. Homecare services are subject to regular risk assessment and appropriate actions put in place to mitigate identified risks.</t>
  </si>
  <si>
    <t xml:space="preserve">6.2 Safety culture
The Chief Pharmacist or equivalent leads on promoting a “just” culture in which medication safety has a high profile across organisations.  </t>
  </si>
  <si>
    <t xml:space="preserve">6.3 Clinical governance
The Chief Pharmacist or equivalent leads on ensuring assurance of high clinical governance standards for homecare services.  </t>
  </si>
  <si>
    <t>Standard 6.0 Safe Use of Homecare Medicines: The homecare team ensures that safe medication practices are embedded in the homecare service.</t>
  </si>
  <si>
    <t>7.1 Patient Services
Suitable resources are in place to administer and co-ordinate the homecare services.  There is a central team which co-ordinates the homecare service and is available to support patients, prescribers and other members of the homecare team.</t>
  </si>
  <si>
    <t xml:space="preserve">7.2 Clinical checking of homecare prescriptions
Each homecare prescription is independently checked to ensure it is legally valid, in accordance with the patient’s care plan and is clinically appropriate. </t>
  </si>
  <si>
    <t xml:space="preserve">7.3 Dispensing
Homecare medicines are dispensed or prepared accurately, and delivered in accordance with the agreed service levels. </t>
  </si>
  <si>
    <t xml:space="preserve">7.4 Labelling and patient information
Homecare medicines dispensed or prepared are labelled for safety in line with legal requirements. </t>
  </si>
  <si>
    <t>7.6 Medicines administration and compliance services
Provisions are made within the homecare service for medicines to be self-administered or administered by an appropriately trained and competent person.</t>
  </si>
  <si>
    <t>Standard 7.0 Supply and Use of Homecare Medicines: Homecare medicines are stored, dispensed, distributed, administered and if necessary disposed of in a legal, safe and timely way.</t>
  </si>
  <si>
    <t xml:space="preserve">7.5 Distribution and storage
Dispensed homecare medicines are safely and securely distributed from a pharmacy and stored in a secure and suitable environment. </t>
  </si>
  <si>
    <t>Domain Governance of Homecare Services</t>
  </si>
  <si>
    <t>Standard 8.0 Leadership: Pharmacy has strong leadership, a clear strategic vision and the governance and controls assurance necessary to ensure patients get the best from their medicines</t>
  </si>
  <si>
    <t>8.1  Strategic leadership
The  Chief Pharmacist or equivalent ensures that the organisation maintains a clear vision for homecare services, optimal use of homecare medicines and sharing best practices across homecare organisations.</t>
  </si>
  <si>
    <t>8.2 Operational leadership
Homecare services are patient centred and aligned with stakeholder priorities.</t>
  </si>
  <si>
    <t>8.3 Clinical leadership
The pharmacy team is recognised as leading on medicines issues in the homecare organisation.</t>
  </si>
  <si>
    <t>9.1 Homecare Systems governance 
Systems of work are established that are safe, productive, support continuous quality improvement, are regularly audited and comply with relevant regulations.</t>
  </si>
  <si>
    <t>9.2 Financial governance
Robust business planning, financial planning and reporting are undertaken.</t>
  </si>
  <si>
    <t>9.3 Quality Risk Management
A risk management approach is taken to safeguarding the quality and provision of services to patients incorporating the principles of quality risk management into all aspects of homecare services in accordance with Quality Risk Management (ICH Q9).</t>
  </si>
  <si>
    <t>Standard 9.0 Governance and Financial Management: Safe systems of work are established and homecare services have sound financial management.</t>
  </si>
  <si>
    <t xml:space="preserve">10.2 Workforce development
Homecare organisations have an effective performance management and personal development planning process linked to workforce planning. </t>
  </si>
  <si>
    <t xml:space="preserve">10.1  Workforce planning
The homecare workforce is planned and appropriately resourced in order to support homecare service quality, productivity and safety. </t>
  </si>
  <si>
    <t>10.3  Education and Training
Induction and ongoing learning and development are provided for all members of the homecare team.</t>
  </si>
  <si>
    <t xml:space="preserve"> Standard 10.0 Workforce: The homecare team have the right skill mix and the capability and capacity to develop and provide quality homecare services to patients</t>
  </si>
  <si>
    <t>What  evidence/measures do you have to support implementation of this statement?</t>
  </si>
  <si>
    <t>What evidence/measures do you have to support implementation of this statement?</t>
  </si>
  <si>
    <t>Patients are fully counselled, treatment cessation is discussed and hc services are explained. Patients consent to hc prior to service initiation.</t>
  </si>
  <si>
    <t>All patients consent to hc and sign the registration form which explains how their data will  be used and protected. All patients are given a copy of the patient charter.</t>
  </si>
  <si>
    <t>Information regarding responsibilities is included in the patient charter and in any relevant patient information leaflets. This is enhanced by verbal instructions from the clinical team during routine out patient appointments.</t>
  </si>
  <si>
    <t>Standard</t>
  </si>
  <si>
    <t>Domain</t>
  </si>
  <si>
    <t>The Patient Experience</t>
  </si>
  <si>
    <t>Section number</t>
  </si>
  <si>
    <t>Informed Choice</t>
  </si>
  <si>
    <t>Information about Homecare services</t>
  </si>
  <si>
    <t>Adherence to medicines pathway</t>
  </si>
  <si>
    <t xml:space="preserve">Patient needs and responsibilities </t>
  </si>
  <si>
    <t>Patient Engagement</t>
  </si>
  <si>
    <t>Episode of Care</t>
  </si>
  <si>
    <t>Ongoing care of homecare patients</t>
  </si>
  <si>
    <t>Monitoring patient’s outcomes</t>
  </si>
  <si>
    <t>On Referral to Homecare services</t>
  </si>
  <si>
    <t>Integrated care</t>
  </si>
  <si>
    <t>Working with other professions</t>
  </si>
  <si>
    <t>Working within multiple regulatory frameworks</t>
  </si>
  <si>
    <t>Implementation and Delivery of Safe and Effective Homecare Services</t>
  </si>
  <si>
    <t>Homecare policy</t>
  </si>
  <si>
    <t>Homecare services procurement</t>
  </si>
  <si>
    <t xml:space="preserve"> Sourcing and purchasing of homecare medicines</t>
  </si>
  <si>
    <t>Imported unlicensed homecare medicines</t>
  </si>
  <si>
    <t>Equipment and ancillaries</t>
  </si>
  <si>
    <t>Custom-made homecare medicines</t>
  </si>
  <si>
    <t>Homecare Medicines Expertise</t>
  </si>
  <si>
    <t>Effective use of homecare medicines</t>
  </si>
  <si>
    <t>Expertise and competence of the homecare team</t>
  </si>
  <si>
    <t>Expertise for patient care</t>
  </si>
  <si>
    <t>Safe Use of Homecare Medicines</t>
  </si>
  <si>
    <t>Safe systems</t>
  </si>
  <si>
    <t>Safety culture</t>
  </si>
  <si>
    <t>Clinical governance</t>
  </si>
  <si>
    <t>Supply and Use of Homecare Medicines</t>
  </si>
  <si>
    <t>Patient Services</t>
  </si>
  <si>
    <t>Clinical checking of homecare prescriptions</t>
  </si>
  <si>
    <t>Labelling and patient information</t>
  </si>
  <si>
    <t>Distribution and storage</t>
  </si>
  <si>
    <t>Medicines administration and compliance services</t>
  </si>
  <si>
    <t>Governance of Homecare Services</t>
  </si>
  <si>
    <t>Strategic leadership</t>
  </si>
  <si>
    <t>Leadership</t>
  </si>
  <si>
    <t>Operational leadership</t>
  </si>
  <si>
    <t>Clinical leadership</t>
  </si>
  <si>
    <t>Governance and Financial Management</t>
  </si>
  <si>
    <t xml:space="preserve">Homecare Systems governance </t>
  </si>
  <si>
    <t>Financial governance</t>
  </si>
  <si>
    <t>Quality Risk Management</t>
  </si>
  <si>
    <t>Workforce</t>
  </si>
  <si>
    <t>Workforce planning</t>
  </si>
  <si>
    <t>Workforce development</t>
  </si>
  <si>
    <t>Education and Training</t>
  </si>
  <si>
    <t>The homecare patient charter and all information regarding hoemcare is written in plain English.</t>
  </si>
  <si>
    <t>All patients are given contact details for the clinical teams and homecare companies.</t>
  </si>
  <si>
    <t>Patient information leaflets contain clear information and all patients receive a welcome pack from the homecare company describing the service and containing contact information.</t>
  </si>
  <si>
    <t>Patients’ motivation and ability to comply with the provisions of the homecare services and to adhere to their medicines pathway is routinely assessed by healthcare professionals. Where difficulties are identified further specialist input is provided by the homecare team at the earliest available opportunity or in accordance with the patient’s individual care plan. For all other patients the service is reviewed at routine appointments.</t>
  </si>
  <si>
    <t>For self administered oral or injectable therapy patients are fully counselled. For self administered injectable medicines, patients are either trained by NHS staff or by suitably qualified homecare staff for all services. The provision of nurse training by non NHS nurses is contracted by pharma or by NHS contracted services, and there is provision within the contract, to monitor the standards of trained staff/nurses.</t>
  </si>
  <si>
    <t>Services which include homecare led training, administration of medication or patient support programmes are contracted through a robust process. Key Performance Indicators are reviewed.</t>
  </si>
  <si>
    <t>Included in the patient charter and welcome packs.</t>
  </si>
  <si>
    <t>Clinical teams complete the homecare suitability and needs assessment forms.</t>
  </si>
  <si>
    <t>All hc services are approved by DTC/MSG prior to initiation. Patients are assessed for suitability and hc needs and suitability assessment forms are completed where appropriate. This is documented in the patients' notes.</t>
  </si>
  <si>
    <t>Patient suitability and needs assessment forms are completed and documented in patient notes.</t>
  </si>
  <si>
    <t>Homecare suitability and needs assessments forms are completed and documented in patient notes</t>
  </si>
  <si>
    <t>Patients are fully counselled on medication and homecare services.</t>
  </si>
  <si>
    <t>Repeat homecare prescriptions are not issued unless patients have attended routine outpatient appointments and test results are satisfactory</t>
  </si>
  <si>
    <t>Where patients have given informed consent, GPs are informed that patients are receiving treatment via homecare services. The GP letter templates have been reviewed and approved by the pharmacy homecare team.</t>
  </si>
  <si>
    <t>Clinical team responsibility. Patients who; DNA, express concern with the service, have repeated failed deliveries or if homecare companies raise concerns, are followed up by clinicians and suitability for homecare is re-assessed.</t>
  </si>
  <si>
    <t>Clinical team responsibility. Patients who: DNA, express concern with the service, have repeated failed deliveries, homecare companies raise concerns, are followed up by clinicians and suitability for homecare is re-assessed.</t>
  </si>
  <si>
    <t>Homecare delivery frequencies are tailored to the needs of the patient/service. Repeat prescriptions where there are dosage changes are 'flagged' to the homecare companies.</t>
  </si>
  <si>
    <t>If treatment is witheld, the homecare company is informed in writing. This is a contractual obligation.</t>
  </si>
  <si>
    <t>Information is shared between parties, clinical teams ensure that relevant information is available to all parties.</t>
  </si>
  <si>
    <t>Clinical Teams update patient records in a clear, accurate and timely manner.</t>
  </si>
  <si>
    <t xml:space="preserve">All parties comply with data protection requirements as per contractual arrnagements and patient consent. Patient identifiable information is shared using encrypted means. </t>
  </si>
  <si>
    <t>The homecare team comprises a homecare pharmacist or a specialist clinical pharmacist with responsibilities for homecare services</t>
  </si>
  <si>
    <t>All service specifications and contracts detail recall, contingency plans and how to deal with medicines shortages roles and responsibilities for all parties.</t>
  </si>
  <si>
    <t>Homecare companies are expected to subcontract to approved providers and are held accounatble contractually for ensuring that subcontractors are  able to provide the same level of service.</t>
  </si>
  <si>
    <t>All NHS funded services are procured using the national template specification for homecare. For pharma funded schemes, these are reviewed by members of the NHMC before implementation</t>
  </si>
  <si>
    <t>All NHS funded services are procured using the national template specification for homecare. For pharma funded schemes, these are reviewed by members of the NHMC before implementation. This includes the auditing of themselves and subcontractors.</t>
  </si>
  <si>
    <t>All prices are monitored through the pharmacy computer system and the regional homecare pharmacist also monitors some pricing on a periodic basis. Contract price information for NHS contracts is supplied to homecare companies by the regional service and updated monthly.</t>
  </si>
  <si>
    <t xml:space="preserve">All custom made medicines - compounded medicines and specials for homecare services are manufactured by reputable companies and services are contracted for using the national template specification. </t>
  </si>
  <si>
    <t>All custom made medicines - compounded medicines and specials for homecare services are manufactured by reputable companies and services are contracted for using the national template specification. This includes arrangements for audits.</t>
  </si>
  <si>
    <t>All custom made medicines - compounded medicines and specials for homecare services are manufactured by reputable companies and services are contracted for using the national template specification. This includes arrangements for quality control.</t>
  </si>
  <si>
    <t>There are no services that routinely provide imported unlicensed medicines via homecare</t>
  </si>
  <si>
    <t>There are clear instructions given to patients regarding the use and reordering of equipment and ancillaries at the time of patient training</t>
  </si>
  <si>
    <t>Pharmacy expertise and information regarding medicine use forms part of the routine service offered by the Pharmacy Team irrespective of the use of homecare services.</t>
  </si>
  <si>
    <t>Where NHS staff are used to administer homecare medicines in the community they receive appropriate clinical training, including training on specific disease areas, basic life support as well as training on lone working. Where homeare company staff or subcontractors are used, there are adequate contractual arrangements in place to ensure that all staff are suitably trained.</t>
  </si>
  <si>
    <t>All NHS funded services are procured using the national template specification for homecare this includes provision for DBS checks. For pharma funded schemes, these are reviewed by members of the NHMC before implementation. All contract conditions apply to sub contractors where they are used.</t>
  </si>
  <si>
    <t>All NHS funded services are procured using the national template specification for homecare. For pharma funded schemes, these are reviewed by members of the NHMC before implementation. All contract conditions apply to sub contractors where they are used</t>
  </si>
  <si>
    <t>Change control processes are described in the national homecare template specification. Where changes impact other members of the homecare team, these are communicated clearly.</t>
  </si>
  <si>
    <t xml:space="preserve">All homecare prescriptions are screened clinically validated prior to sending to the homecare company. </t>
  </si>
  <si>
    <t>All NHS funded services are procured using the national template specification for homecare. For pharma funded schemes, these are reviewed by members of the NHMC before implementation. All contracts include provision for reacting to all types of safety alerts.</t>
  </si>
  <si>
    <t>All NHS funded services are procured using the national template specification for homecare. For pharma funded schemes, these are reviewed by members of the NHMC before implementation. All contracts include provision for dealing with harzardous waste in the patient's home</t>
  </si>
  <si>
    <t>All services undergo a risk assessment prior to service implementation. Patients have a homecare suitablitiy and needs assessment prior to being prescribed medicines via homecare.</t>
  </si>
  <si>
    <t>Sub contractors are subject to the same expectations of service standard as the homeare compnay. This is a contractual agreement between the NHS and homecare companies.</t>
  </si>
  <si>
    <t>This is a contractual requirement for all homecare services</t>
  </si>
  <si>
    <t>This step is carried out at the homecare company and forms part of the service specification for NHS funded services.</t>
  </si>
  <si>
    <t>This is the responsibility of the homecare company. Policies and Procedures are not available from all companies.</t>
  </si>
  <si>
    <t>Dispensing (homecare company)</t>
  </si>
  <si>
    <t>All medicines are delivered with the associated PIL. This is a contractual requirement.</t>
  </si>
  <si>
    <t>Homecare delivery frequencies are tailored to the needs of the patient/service.</t>
  </si>
  <si>
    <t xml:space="preserve">The supply storage and distribution of medicines by homecare companies is audited by the NHS and pharma on a regular basis. </t>
  </si>
  <si>
    <t>Patients and carers recieive information on the storage of medicines during counselling. This is reinforced by information provided in the welcome pack for some services.</t>
  </si>
  <si>
    <t>Waste is collected by the homecare company (or sub contractor. Suitable sharps bins and clinical waste bins are provided.</t>
  </si>
  <si>
    <t>Other healthcare professionals (HCPs) are fully trained and agree to the homecare service, prior to service implementation. The involvement of other HCPs forms part of the contractual arrangements.</t>
  </si>
  <si>
    <t>All patients are trained to self administer their medication prior. This may involve training for oral, subcutaneous injections, IVIG therapy or home antibiotics or home parenteral nutririon. The competency of all patients is assessed and recorded in the patient medical notes.</t>
  </si>
  <si>
    <t>Patients receive an annual review and where necessary further training is given.</t>
  </si>
  <si>
    <t>Where services include the administration of the medication by a HCP, a copy of the prescription is available, This is part of the assessment process for the suitability of homecare for each therapy area and contract.</t>
  </si>
  <si>
    <t>No. of fields measured</t>
  </si>
  <si>
    <t>No. of fields</t>
  </si>
  <si>
    <t>There is an up to date homecare policy in place, which is reviewed on a regular basis and references the RPS standards, handbook and appendices.</t>
  </si>
  <si>
    <t>All services are either NHS funded and contracted services or are pharma funded homecare schemes. There is a contract in place for each service and each service is monitored on a regular basis. The pharmacy team receives monthly KPIs including KPIs relating to complaints and incidents.</t>
  </si>
  <si>
    <t xml:space="preserve">All services are either NHS funded and contracted services or are pharma funded homecare schemes. There is a contract in place for each service and each service is monitored on a regular basis. Any subcontractors are subject to the same contractual arrangements as the homecare company. </t>
  </si>
  <si>
    <t>The Chief Pharmacist is responsible for the safe handling of medication within the organisation. The pharmacy team and homecare companies are working towards compliance with RPS professional standards for homecare.</t>
  </si>
  <si>
    <t>All homecare services are contracted by the NHS or are pharma funded contracted services. Innovation and service improvement form a fundamental part of the contracting process and national strategy.</t>
  </si>
  <si>
    <t>There is a regional model for the funding of pharmacy homecare teams by commissioners. The Chief Pharmacist has access to this resource and has been able to ensure that there is sufficient staff to carry out the homecare service efficiently and maximise patient safety.</t>
  </si>
  <si>
    <t>All homcare companies provide monthly KPI reports which are monitored by the pharmacy homecare team.</t>
  </si>
  <si>
    <t>All services have an associated SLA/contract in place which is up to date.</t>
  </si>
  <si>
    <t>The contracts are comprehensive and robust.</t>
  </si>
  <si>
    <t xml:space="preserve">All services are contracted via a robust process and sub contractors are subject to the same contract expectations as the homecare company. Where nursing services are contracted to a separate company, there are separate arrangements and contracts in place. Nursing contracts are reviewed by the Director of Nursing or delegated responsible officer. </t>
  </si>
  <si>
    <t>Homecare pharmacists monitor services carefully and are advocates of the homecare model where appropriate. They advise clinicians on the suitability of treatments for the homecare route and carry out the relevant risk assessments for existing and new services</t>
  </si>
  <si>
    <t>No controlled drugs are supplied by homecare services.</t>
  </si>
  <si>
    <t>The Pharmacy computer system is use to process all homecare orders and invoices. This system is fit for purpose.</t>
  </si>
  <si>
    <t xml:space="preserve">For self administered oral or injectable therapy patients are fully counselled. For self administered injectable medicines, patients are either trained by NHS staff or by suitably qualified homecare staff for all services. The provision of nurse training </t>
  </si>
  <si>
    <t>A 3 year strategy for homecare is written by the Chief Pharmacist in conjuction with the Medical and Nursing Directors and approved by DTC and MSGand shared with commissioners. From this strategy the annual plan for homecare services is written by the Chief Pharmacist and shared with commissioners and approved by DTC and MSG. Prior to implementation a risk assessment is completed using the national template. This plan includes financial information.</t>
  </si>
  <si>
    <t>Medicines spend on homecare services are reported to each directorate and clinical area and discussed at the regular finance meetings. Changes in spend are investigated and reported upon as necessary</t>
  </si>
  <si>
    <t>The homecare steering group, DTC and MSG ensure that all new services are implemented after completion of a risk assessment. New services are approved by DTC/MSG prior to implementation.Commissioners are represented on the homecare steering group.</t>
  </si>
  <si>
    <t xml:space="preserve">There is a homecare steering group which reviews all homecare services. DTC and MSG reviews and approves all homecare services and documentation. Commissioners are represented on the homecare steering group. </t>
  </si>
  <si>
    <t>The homecare steering group, DTC and MSG ensure that all new services are implemented after completion of a risk assessment. New services are approved by DTC/MSG prior to implementation. Commissioners are represented on the homecare steering group.</t>
  </si>
  <si>
    <t xml:space="preserve">All documentation is approved by the homecare steering group, DTC and MSG as appropriate at service implementation. Commissioners are represented on the homecare steering group. National templates, where they exist, are used. </t>
  </si>
  <si>
    <t>The homecare steering group, DTC and MSG have pharmacy representation at an appropriate level.</t>
  </si>
  <si>
    <t>All  services are contracted using the national template specification. All services are provided by reputable homecare companies.</t>
  </si>
  <si>
    <t>All products are procured using accepted processes, respecting SFIs and contract prices are obtained via homecare</t>
  </si>
  <si>
    <t>The homecare steering group, DTC and MSG ensure that all new services are implemented after completion of a risk assessment. New services are approved by DTC/MSG prior to implementation. Commissioners are represented on the homecare steering group. Pharmacy resource is considered during this process.</t>
  </si>
  <si>
    <t xml:space="preserve">All  services are contracted using the national template specification. All services are provided by reputable homecare companies.The ability of a homecare company to provide the service s is assessed at service implementation stage. The homecare steering group, DTC and MSG ensure that all new services are implemented after completion of a risk assessment. New services are approved by DTC/MSG prior to implementation.Patients are aware that they can refuse or withdraw from the service at any time. </t>
  </si>
  <si>
    <t>All  services are contracted using the national template specification. All services are provided by reputable homecare companies.The ability of a homecare company to provide the service s is assessed at service implementation stage. The homecare steering group, DTC and MSG ensure that all new services are implemented after completion of a risk assessment. New services are approved by DTC/MSG prior to implementation</t>
  </si>
  <si>
    <t xml:space="preserve">All  services are contracted using the national template specification. All services are provided by reputable homecare companies.The ability of a homecare company to provide the service s is assessed at service implementation stage. This inlcudes the use of subcontractors. The homecare steering group, DTC and MSG ensure that all new services are implemented after completion of a risk assessment. New services are approved by DTC/MSG prior to implementation.Patients are aware that they can refuse or withdraw from the service at any time. </t>
  </si>
  <si>
    <t>Homecare is inlcuded on the risk register as and when necessary.</t>
  </si>
  <si>
    <t>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t>
  </si>
  <si>
    <t>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t>
  </si>
  <si>
    <t>There is a wide range of staff within the pharmacy homecare team, including pharmacists, technicians, admin and clerical staff. Each team member has an up to date job description and is trained on the particular aspects of the homecare service that they support. There are homecare training and career progression opportunities for other members of the pharmacy team and succession planning so that annual leave and sickness can be covered if key members of the homecare team are not available.  The skill mix within the team is reviewed regularly. There is a regional model for the funding of pharmacy homecare teams by commissioners. The Chief Pharmacist has access to this resource and has been able to ensure that there is sufficient staff to carry out the homecare service efficiently and maximise patient safety.</t>
  </si>
  <si>
    <t xml:space="preserve"> Each team member has an up to date job description and is trained on the particular aspects of the homecare service that they support. Each team member has an annual apprasial when objecitves are set and training opportunities are identified. Each team member has a line manager who assesses the competency of individuals and will support each team member to reach acceptable standards of competency.</t>
  </si>
  <si>
    <t>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t>
  </si>
  <si>
    <t xml:space="preserve">  </t>
  </si>
  <si>
    <t>All staff involved in hc are fully trained and comply with the relevant legislation. There is an up to date hc policy and all staff are familiar with this policy and have agreed to abide by the recommendations.</t>
  </si>
  <si>
    <t xml:space="preserve">There is an up to date homecare policy. Patients are fully counselled on homecare services and have opportunities to speak with the clinical teams at routine outpatient appontments. Patients are given information on the homecare service including how to contact the hospital teams and homecare customer services teams and how to make a complaint. Patients are aware that they can refuse or withdraw from the service at any time. </t>
  </si>
  <si>
    <t>If medicines adherence is a concern clinical teams discuss methods of improving adherence during the out patient appointment.</t>
  </si>
  <si>
    <t>Where there are dose changes on a prescription, these are flagged to the homecare company.</t>
  </si>
  <si>
    <t xml:space="preserve">Clinical team responsibility. There are clear lines of communication between pharmacy, clinical teams and homecare companies and any chnages in patient circumstances are flagged to all by all parties </t>
  </si>
  <si>
    <t>Effective communication and continuity of professional duty of care</t>
  </si>
  <si>
    <t>Roles and Responisbility</t>
  </si>
  <si>
    <t>Pharmacy Homecare Team</t>
  </si>
  <si>
    <t>A 3 year strategy for homecare is written by the Chief Pharmacist in conjuction with the Medical and Nursing Directors and approved by DTC and MSG and shared with commissioners. From this strategy the annual plan for homecare services is written by the Chief Pharmacist and shared with commissioners and approved by DTC and MSG. Prior to implementation a risk assessment is completed using the national template.</t>
  </si>
  <si>
    <t>Homecare Policy</t>
  </si>
  <si>
    <t>Homecare services are closely monitored. Where there is an anticipated stock problem, the NHMC will require the pharma company to provide regular reports and updates on the stock holding. Measures such as reducing the quantity of stock delivered to each patient and restricting the prescribing of medicines to new patients will be put in place where necessary</t>
  </si>
  <si>
    <t>Homecare services are closely monitored. Where there is an anticipated stock problem, the NHMC will require the pharma compnay to provide regular reports and updates on the stock holding. Measures such as reducing the quantity of stock delivered to each patient and restricting the prescribing of medicines to new patients will be put in place where necessary. PAS schemes are available via the homecare route and prices paid and rebates due are carefully monitored locally and regionally.</t>
  </si>
  <si>
    <t>Storage, packing and delivery processes are considered in the national template specification.</t>
  </si>
  <si>
    <t>For NHS funded services sample labels are available. For pharma funded services labels are not generally available. All labels fulfill legislative requirements.</t>
  </si>
  <si>
    <t>Professional responsibilty and accountability  form part of the contractual agreement between the homecare company and the NHS or pharma company</t>
  </si>
  <si>
    <t>Chief Pharmacist</t>
  </si>
  <si>
    <t>Members of the team participate in research and clinical audit as and when required.</t>
  </si>
  <si>
    <t>The contracts are comprehensive and robust this includes safeguarding controls. NHS Trust staff undertake induction training and mandatory traingin which includes safeguarding.</t>
  </si>
  <si>
    <t>The Chief Pharmacist or equivalent reports to a designated Executive Board member</t>
  </si>
  <si>
    <t>Homecare Contract</t>
  </si>
  <si>
    <t>Medicines Management Policy</t>
  </si>
  <si>
    <t>Homecare Governance</t>
  </si>
  <si>
    <t>Ave score/domain</t>
  </si>
  <si>
    <t>Total ave score</t>
  </si>
  <si>
    <t>Av score/section</t>
  </si>
  <si>
    <t>Av score/standared</t>
  </si>
  <si>
    <t>Score (max 10 marks)</t>
  </si>
  <si>
    <t>Date:</t>
  </si>
  <si>
    <t>Overall Score</t>
  </si>
  <si>
    <t>Patient's GPs are informed that they receiving homecare services (unless this breaches confidentiality agreements) and the GP template letters have been reviewed and approved by pharmacy.</t>
  </si>
  <si>
    <t>There are clear lines of communication between pharmacy, clinical teams and homecare companies and any changes in patient circumstances are flagged to all by all parties. Contact matrices are available</t>
  </si>
  <si>
    <t>Professional responsibility and accountability is part of the contractual agreement between the homecare company and the NHS or pharma company</t>
  </si>
  <si>
    <t>Guidance Notes:</t>
  </si>
  <si>
    <t>The Chief Pharmacist reports to an executive board member</t>
  </si>
  <si>
    <t>For NHS contracted services, if patients require special labelling requirements, this is documented on the individual patient care plan</t>
  </si>
  <si>
    <t>Date Completed</t>
  </si>
  <si>
    <t>Score</t>
  </si>
  <si>
    <t>Members of the pharmacy homecare team participate in research and clinical audit as and when required.</t>
  </si>
  <si>
    <t>Dimension</t>
  </si>
  <si>
    <t>Number of sub dimensions</t>
  </si>
  <si>
    <t>Dimensions</t>
  </si>
  <si>
    <t>Completed by:</t>
  </si>
  <si>
    <t>Evidence Measure Score</t>
  </si>
  <si>
    <t>Average Score for Dimensions</t>
  </si>
  <si>
    <t>Average Score for Standard</t>
  </si>
  <si>
    <t>Average Score for Domain</t>
  </si>
  <si>
    <t>Average Score Audit</t>
  </si>
  <si>
    <t>Average Score per Dimension</t>
  </si>
  <si>
    <t>Average Score per Standard</t>
  </si>
  <si>
    <t>Average Score per Domain</t>
  </si>
  <si>
    <t>Average Overall Score</t>
  </si>
  <si>
    <t>Within the RPS standards there are 3 Domains, 10 Standards, 36 Dimensions and 195 Sub-Dimensions. These are summarised in the Score Sheet tab</t>
  </si>
  <si>
    <t>Number of Sub-Dimensions</t>
  </si>
  <si>
    <t>Evidence Statements</t>
  </si>
  <si>
    <t>Recommendations:</t>
  </si>
  <si>
    <t>Gap Analysis and Action Plan</t>
  </si>
  <si>
    <r>
      <t xml:space="preserve">Score Sheet: </t>
    </r>
    <r>
      <rPr>
        <sz val="11"/>
        <color theme="1"/>
        <rFont val="Calibri"/>
        <family val="2"/>
        <scheme val="minor"/>
      </rPr>
      <t>The Score Sheet tab will automatically populate with the average scores for each Dimension, Standard, Domain and overall audit score.</t>
    </r>
  </si>
  <si>
    <t>Job Title:</t>
  </si>
  <si>
    <t>Evidence Statement Number</t>
  </si>
  <si>
    <r>
      <rPr>
        <b/>
        <sz val="11"/>
        <color theme="1"/>
        <rFont val="Calibri"/>
        <family val="2"/>
        <scheme val="minor"/>
      </rPr>
      <t xml:space="preserve">Standards 1 to 10: </t>
    </r>
    <r>
      <rPr>
        <sz val="11"/>
        <color theme="1"/>
        <rFont val="Calibri"/>
        <family val="2"/>
        <scheme val="minor"/>
      </rPr>
      <t>Standard tabs 1 to 10 are for information only</t>
    </r>
  </si>
  <si>
    <t>Instructions for Use: Quick Start Guide</t>
  </si>
  <si>
    <r>
      <rPr>
        <b/>
        <sz val="11"/>
        <color theme="1"/>
        <rFont val="Calibri"/>
        <family val="2"/>
        <scheme val="minor"/>
      </rPr>
      <t>Master Reference Sheet tab:</t>
    </r>
    <r>
      <rPr>
        <sz val="11"/>
        <color theme="1"/>
        <rFont val="Calibri"/>
        <family val="2"/>
        <scheme val="minor"/>
      </rPr>
      <t xml:space="preserve"> Indicates which of the numbered Evidence Statements relates to each Dimension</t>
    </r>
  </si>
  <si>
    <r>
      <rPr>
        <b/>
        <sz val="11"/>
        <color theme="1"/>
        <rFont val="Calibri"/>
        <family val="2"/>
        <scheme val="minor"/>
      </rPr>
      <t xml:space="preserve">Master Evidence Statement tab: </t>
    </r>
    <r>
      <rPr>
        <sz val="11"/>
        <color theme="1"/>
        <rFont val="Calibri"/>
        <family val="2"/>
        <scheme val="minor"/>
      </rPr>
      <t>Indicates which Dimension relates to each Evidence Statement</t>
    </r>
  </si>
  <si>
    <r>
      <t xml:space="preserve">Score Sheet: </t>
    </r>
    <r>
      <rPr>
        <sz val="11"/>
        <color theme="1"/>
        <rFont val="Calibri"/>
        <family val="2"/>
        <scheme val="minor"/>
      </rPr>
      <t>The Score Sheet tab will automatically populate with the average scores for each Dimension, Standard, Domain and will calculate the overall audit score.</t>
    </r>
  </si>
  <si>
    <r>
      <rPr>
        <b/>
        <sz val="11"/>
        <color theme="1"/>
        <rFont val="Calibri"/>
        <family val="2"/>
        <scheme val="minor"/>
      </rPr>
      <t>Hidden Tabs:</t>
    </r>
    <r>
      <rPr>
        <sz val="11"/>
        <color theme="1"/>
        <rFont val="Calibri"/>
        <family val="2"/>
        <scheme val="minor"/>
      </rPr>
      <t xml:space="preserve"> Due to the repetitive nature of the content of the Sub-Dimensions, each of the 48 Evidence Statements relate to a number of different Dimensions and Sub-Dimensions. The details of which Evidence Statement relates to which Dimension and the associated score are held in the 3 hidden tabs (Score Calculation tab, Master Reference Sheet tab and Master Evidence Statement tab - see below. </t>
    </r>
  </si>
  <si>
    <t>Calculation of Overall Score</t>
  </si>
  <si>
    <t>The Dimension numbers in columns G to P indicate the numbers of the Dimensions to which each Evidence Statement relates.</t>
  </si>
  <si>
    <t>Homecare Drugs Approval Committtee/Pharmacy Homecare Team</t>
  </si>
  <si>
    <t xml:space="preserve"> Where there is a national/regional model for the funding of pharmacy homecare teams by commissioners, the Chief Pharmacist has access to this resource and has been able to ensure that there is sufficient staff to carry out the homecare service efficiently to maximise patient safety. </t>
  </si>
  <si>
    <t>Competency is maintained through training. As well as in-house homecare induction training, staff have access to appropriate training and can request funding for homecare related study days, conferences and meetings. Where there are opportunities to spend time in other organisations, this is supported and facilitated by the Chief Pharmacist. In house induction training is reviewed annually to ensure that it is comprehensive and up to date. The Pharmacy team includes an Education Team who reviews the training needs of the whole department including the pharmacy homecare team.</t>
  </si>
  <si>
    <t>There is an up to date Homecare Policy and Standard Operating Procedures which staff adhere to. This policy includes: roles and responsibilities of all parties, prescribing according to NICE guidance, clinical guidelines, IFR approval process, medicines optimisation and treatment outcomes. It is recommended that the Homecare Policy is a separate document but provision for Homecare services may be included as a section of the broader Medicines Management Policy.</t>
  </si>
  <si>
    <t>All parties are NHS/pharma approved through an audit process and all subcontractors have the same responsibilities as the primary contractors</t>
  </si>
  <si>
    <t>All homecare services are either NHS funded and contracted services or are pharma funded homecare schemes. There is a contract or Service Level Agreement (SLA) or contract in place for each service with clear roles and responsibilities defined. Each service is monitored on a regular basis.</t>
  </si>
  <si>
    <t>The standard CMU template specification is used for NHS services and all pharma schemes are approved by the NHMC or the Regional Homecare Specialist. The contracting process is robust.</t>
  </si>
  <si>
    <t>Delivery frequency and delivery route is appropriate to the nature of the service</t>
  </si>
  <si>
    <t>Regular performance review meetings are held between the Pharmacy Homecare Team and the homecare provider. The frequency of these meetings depends on the nature of the service</t>
  </si>
  <si>
    <t>Compliance with Information Governance (IG) regulations, ADR/AE Pharmacovigilance reporting, faulty medicines/devices and safeguarding recommendations is clearly documented in the SLA/contract.</t>
  </si>
  <si>
    <t>The dispensing process, labelling requirements, inclusion of PILs, storage packaging and delivery processes are clearly documented in the SLA/contract.</t>
  </si>
  <si>
    <t>Royal Pharmaceutical Society (RPS) Professional Standards for Homecare Services in England Homecare Services Audit</t>
  </si>
  <si>
    <t>All homecare services for custom made or imported unlicensed medicines (e.g. aseptically compounded medicines and imported medicines) are contracted for using the national template specification. There are measures in place to assess the suitability of the suppliers and the unlicensed medicines. Unlicensed medicines are used only where there is no licensed alternative. Licensed medicines are only substituted with unlicensed medicines if authorised by the pharmacist responsible for the homecare service.</t>
  </si>
  <si>
    <t>The Sub-Dimension numbers in columns G to P indicate the numbers of the Dimensions to which each Evidence Statement relates.</t>
  </si>
  <si>
    <t>Patients are fully counselled and consented for homecare services in a form that they can understand, including the storage and self administration of medicines where relevant.  If appropriate, all patients are consented prior to enrolment into an approved Patient Support Programme (PSP).</t>
  </si>
  <si>
    <t>Patients receive a homecare company welcome pack, which includes homecare provider contact information and information on how to make a complaint. The welcome pack also includes information on the storage of medicines.</t>
  </si>
  <si>
    <t>Patients are not switched between providers unless unavoidable and following national (NHMC/NCHA/CMU) guidance. The success of switches is monitored and lessons learned are documented and used when planning future switches.</t>
  </si>
  <si>
    <t xml:space="preserve">A 3 year strategy for medicines is written by the Chief Pharmacist in conjunction with the Medical and Nursing Directors and approved by the Homecare Drugs Approval Committee (HDAC), Medicines Safety Committee (MSG) or equivalent and shared with Commissioners. From this strategy, the annual plan for homecare services is written by the Chief Pharmacist and shared with Commissioners and approved by HDAC and MSG or equivalent. </t>
  </si>
  <si>
    <t>Sharing of patient identifiable data is explained and Data Protection Act compliance ensured. The registration/consent form complies with national recommendations.</t>
  </si>
  <si>
    <t>The pharmacy homecare team receives monthly Key Performance Indicators (KPIs) is a form compliant with national recommendations (template) from each homecare provider. This will include KPIs relating to complaints and incidents from 2018 onwards. The KPIs are reviewed and trends in performance are identified and if necessary discussed with the homecare provider.</t>
  </si>
  <si>
    <t>Version</t>
  </si>
  <si>
    <t>Author/editor</t>
  </si>
  <si>
    <t>Notes</t>
  </si>
  <si>
    <t>Date published</t>
  </si>
  <si>
    <t>Susan Gibert</t>
  </si>
  <si>
    <t>Medicines/devices shortages, drug recalls, approved contingency plans have been considered and plans are in place to reduce risk to patients. There is provision for the supply of a free of charge replacement medicines/devices in the case of a report of a faulty medicine/device</t>
  </si>
  <si>
    <t>Clinical Team Outpatient Appointment</t>
  </si>
  <si>
    <t xml:space="preserve">Patients are asked about their homecare service at their routine outpatient appointments. All patients have an annual review and if necessary further training/education is given. </t>
  </si>
  <si>
    <t>If patients fail to attend routine outpatient appointments, or have repeated failed deliveries their suitability for homecare is reassessed. If patients fail to attend appointments and/or blood tests then repeat prescriptions are not issued</t>
  </si>
  <si>
    <t xml:space="preserve">All injection training is carried out by suitably qualified staff whose training is assessed periodically. Training includes the use of equipment and ancillaries where appropriate. Patients can only request approved equipment and ancillaries. All staff carrying outpatient training receive training on basic life support, lone working, disease specific training, </t>
  </si>
  <si>
    <t>Adherence, response, side effects and treatment outcomes are assessed at outpatient appointments. Patients' medical records are updated in a timely manner after all appointments. If treatment is withheld or ceases, the homecare company is informed in writing. If patient adherence to medicines is a concern, methods for improvement are discussed during outpatient appointments</t>
  </si>
  <si>
    <t>Patients are assessed for homecare and a home suitability needs assessment is completed by the clinical team where relevant. Suitability for homecare is documented in patient notes. Treatment cessation is discussed. Patients suitability should take into account the ability to self-administer medicines and the need for any ancillaries and equipment in the home.</t>
  </si>
  <si>
    <t>Ruth Wakeman</t>
  </si>
  <si>
    <t xml:space="preserve">"Homecare Standards Data Collection Form (Self-assessment Tool)"   published to support implementation of the RPS Homecare Professional Standard for Homecare Services </t>
  </si>
  <si>
    <t>September 2013</t>
  </si>
  <si>
    <t>Updated document submitted to NHMC on 12th December 2017 and approved</t>
  </si>
  <si>
    <t>March 2018</t>
  </si>
  <si>
    <t>Organisation Name:</t>
  </si>
  <si>
    <t>Example Model Evidence Statement</t>
  </si>
  <si>
    <r>
      <t xml:space="preserve">On the </t>
    </r>
    <r>
      <rPr>
        <b/>
        <sz val="11"/>
        <color theme="1"/>
        <rFont val="Calibri"/>
        <family val="2"/>
        <scheme val="minor"/>
      </rPr>
      <t>Score Sheet tab</t>
    </r>
    <r>
      <rPr>
        <sz val="11"/>
        <color theme="1"/>
        <rFont val="Calibri"/>
        <family val="2"/>
        <scheme val="minor"/>
      </rPr>
      <t xml:space="preserve"> complete following sections: Organisation name and date. If required complete the box at the end of the score sheet with the names and job titles for the Pharmacy team.</t>
    </r>
  </si>
  <si>
    <r>
      <t xml:space="preserve">On the  </t>
    </r>
    <r>
      <rPr>
        <b/>
        <sz val="11"/>
        <color theme="1"/>
        <rFont val="Calibri"/>
        <family val="2"/>
        <scheme val="minor"/>
      </rPr>
      <t>Evidence - Scores - Action Plan tab:</t>
    </r>
    <r>
      <rPr>
        <sz val="11"/>
        <color theme="1"/>
        <rFont val="Calibri"/>
        <family val="2"/>
        <scheme val="minor"/>
      </rPr>
      <t xml:space="preserve"> Read the Evidence Statement in column C and document current practice in column E comparing current practice against the Evidence Statement. Document in column E - Current Practice - any deviations or enhancements that are carried out within your organisation and apply a score between 0 and 10 in column D which is reflective of the level of compliance with the Evidence Statement. Document in column F any gaps in current practice and the actions necessary to ensure compliance with the Evidence Statement.</t>
    </r>
  </si>
  <si>
    <t>The repetitive nature of the content of the Dimensions and Sub-Dimensions and the associated number of times that the score for each Evidence Statement is used, gives an indication as to the importance of compliance associated with the Professional Standards. The scores for the Evidence Measures that are required for compliance to multiple Standards will be used multiple times in the calculation of the overall score this ensures that the importance of each Evidence Statement is taken into account when calculating the overall score.</t>
  </si>
  <si>
    <t xml:space="preserve">Self-audit results to be benchmarked with other similar organisations.
e.g. for NHS Hospitals - If required, the Regional NHMC Representative will produce an anonymised report for Chief Pharmacists, CCGs and NHSE which will be presented to Chief Pharmacists and Commissioners in Quarter 2 of each financial year. </t>
  </si>
  <si>
    <t xml:space="preserve">This audit template replaces the Royal Pharmaceutical Society (RPS) Professional Standards for Homecare Services in England, self-assessment tool with the aim of streamlining the audit process. The audit tool consists of 47 Evidence Statements, each relating to one or more of the individual sub-dimensions of the Standards. The Evidence Statements can be found on the Evidence scores - Action Plan tab, with the relevant individual sub-dimensions identified in the right hand columns. 
Auditors should assess their organisation's compliance with each of the 47 Evidence Statements, with reference to the relevant individual sub-dimensions. The Standards are included in separate tabs (Standards 1 - 10) for reference, with examples of the evidence required against each sub-dimension. Once the Evidence -Scores- Action Plan tab is completed, the scores automatically populate the Score Sheet tab to show overall compliance with the RPS Professional Standards.    </t>
  </si>
  <si>
    <t>These Evidence Statements can be found in the tab entitled Evidence - Score - Action Plan. Scoring individual organisation performance against each of the Evidence Statements will give an indication of the level of compliance to the RPS Professional Standards.</t>
  </si>
  <si>
    <t xml:space="preserve">Self- audit to be performed annually
e.g. for NHS hospitals - in Quarter 1 of each financial year the Regional NHMC Representative (Regional Homecare Lead or PMSG member) will contact the Chief Pharmacist (or delegated pharmacy homecare lead) at each Trust/Health Board to complete this audit template including the gap analysis and action plan. </t>
  </si>
  <si>
    <t>Self-audit results should be reported within the organisation's quality system.
e.g. for NHS Hospitals - Once the audit has been completed, the Chief Pharmacist or their representative will send the audit results to the Pharmacy Homecare Team/Homecare Steering Group or equivalent for approval and dissemination in the organisation. Once approved the Chief Pharmacist will report the results to relevant purchasing authorities as required.</t>
  </si>
  <si>
    <t>Patients sign the registration and consent form which explains how patient identifiable data will be used. Patients are given a copy of the Patient Charter and a Trust/Health Board Homecare Patient Information Leaflet (PIL) which outlines their responsibilities and contains relevant telephone/email contact numbers for the clinical and pharmacy teams. These documents are written in plain English.</t>
  </si>
  <si>
    <t>All homecare services are implemented following Trust/Health Board and purchasing authority approval. There is a clear approval process which includes completing a Risk Assessment for new services. The approval processes may include approval by the Drugs and Therapeutics Committee (DTC), Medicines Safety Group (MSG) and/or a Homecare Steering Group or equivalent Homecare Drugs Approval Committee (HDAC). Approval  groups include Commissioners.  When homecare services are approved, the 'place in therapy' of each drug is considered and documented. All homecare documentation is reviewed by the relevant committee.</t>
  </si>
  <si>
    <t>Medicines spend on homecare services is reported to each directorate and clinical area and discussed at the regular finance meetings. Changes in spend are investigated and reported upon as necessary. The pharmacy homecare team provides the commissioners with an annual report which details the costs and benefits of homecare.</t>
  </si>
  <si>
    <t>The Chief Pharmacist is aware of all relevant legislation and documentation relating to homecare. Changes to legislation, guidelines and recommendations are communicated from the National Homecare Medicines Committee (NHMC) to the region via the Regional NHMC representative to each Trust/Health Board. The minutes of NHMC meetings are available to Trusts/Health Boards. Where possible regions hold homecare related meetings and/or include homecare as a regular agenda item at Chief Pharmacist, Commissioning Pharmacist and Procurement meetings.</t>
  </si>
  <si>
    <t xml:space="preserve">All patients and staff have access to a suitably trained pharmacist for the relevant therapy area. All homecare prescriptions are clinically validated prior to sending to the dispensing pharmacy. </t>
  </si>
  <si>
    <t xml:space="preserve">The Trust/Health Board procures homecare medicines through the Pharmacy computer system which is 'fit for purpose'. Orders are raised and invoices processed following Trust/Health Board Standard Financial Instructions (SFIs). Contract and PAS prices are monitored and where necessary rebates are claimed. All homecare services are monitored to ensure continuity of medicine supply. National shortages are co-ordinated by the Regional Procurement Specialist and the Regional Homecare Specialist via CMU and NHMC where appropriate. </t>
  </si>
  <si>
    <t>Each Trust/Health Board carries out an annual homecare audit using the Royal Pharmaceutical Society (RPS) audit toolkit. The audit results are shared with the Chief Pharmacist, Procurement Pharmacist and homecare teams as appropriate. Regional anonymised audit results are shared with purchasing authorities. The audits form the basis for action plans which are implemented as resources allow.  The audit results improve or are maintained in each Trust/Health Board year on year.</t>
  </si>
  <si>
    <t>All equipment and ancillaries are listed and approved as part of the contract as designated by the Contracting Authority (regionally, nationally or locally). All equipment and ancillaries are used for the purpose for which they are intended. Patients are not authorised to request alternative items without Trust/Health Board approval.</t>
  </si>
  <si>
    <t>The process for carrying out or confirmation that the following have been carried out - DBS checks, change control measures, responding to safety alerts, waste in the patient's home, patient help line - are all clearly documented in the SLA or contract between the Trust/Health Board and the homecare provider.</t>
  </si>
  <si>
    <t>Homecare medication is only delivered to other parties (community pharmacy or GP surgery) with prior agreement. In such cases the other party is trained on the storage of medicines are there is a mechanism in place to ensure that any uncollected medicines and returned safely and the Trust/Health Board is informed. Where possible the NHS will be refunded for these unused medicines.</t>
  </si>
  <si>
    <t>Read the Evidence Statement in column C. In column E document current Trust/Health Board practice including any deviations or enhancements. In column D assign a score between 0 and 10 which is reflective of the level of compliance with the Evidence Statement (10 = completely compliant, 5 = 50% compliant, 0 = no compliance) . In column F note any gaps in current practice and document the actions necessary to ensure future compliance with the Evidence Statement, this becomes the action plan for the Trust/Health Board.</t>
  </si>
  <si>
    <t>The Pharmacy Homecare Team is led by a homecare specialist (Pharmacist or Pharmacy Technician) with support from the Chief Pharmacist and where available a Regional Homecare Specialist. There is a wide range of fully trained staff within the pharmacy homecare team, including specialist homecare and/or clinical pharmacists, technicians, admin and clerical staff. Each team member has an up to date job description and is trained on the particular aspects of the homecare service that they support. There are homecare training and career progression opportunities for other members of the pharmacy team and succession planning so that annual leave and sickness can be covered if key members of the homecare team are not available.  The skill mix within the team is reviewed regularly.</t>
  </si>
  <si>
    <t>The Medicines Management Policy clearly states that the Chief Pharmacist is responsible for the safe handling of medicines within the organisation and it documents the use of all medicines by the Trust / Health Board. Roles and responsibilities are clearly defined. All patient safety alerts are acted upon. Where homecare arrangements are in place, special consideration is required for Controlled Drugs, off label use, compounded medicines, unlicensed medicines and custom made specials. Provision of these medicines is clearly documented in the service specification and contract for the service.  Unlicensed Medicines Policy is followed when unlicensed medicines are provided via Homecare.  This includes audits, risk and quality assessment.</t>
  </si>
  <si>
    <t>There is collaboration between pharmacy homecare teams.  Job Descriptions and training is shared between Trust/Health Boards.  Audit information for benchmarking can be made available on request provided permission to share is given and the homecare services are comparable.</t>
  </si>
  <si>
    <t>All clinical interactions with patients are reported to the Trust/Health Board clinical team. The clinical teams provide oversight to ensure that all clinical interactions are appropriate and that advice given to patients is in line with Trust/Health Board guidance.  Any deviations from this are reported on NHS reporting systems and patients are informed where necessary.</t>
  </si>
  <si>
    <t>There are clear communication/contact matices in place for all services. All incidents where communication has failed and there has been an impact or potential impact on patient care, are reported in the organisation's  incident reporting system.</t>
  </si>
  <si>
    <t>All homecare services are contracted and awarded to suppliers with suitable contingency plans. There is provision for Trust/Health Board intervention where required.</t>
  </si>
  <si>
    <t>Homecare companies are contractually obliged to report all clinical queries and contact with patients to the Trust/Health Board clinical team immediately if required to keep the patient safe or within 48 hours for routine enquiries.</t>
  </si>
  <si>
    <t>Clinical teams will monitor the patient response, compliance and side effects to treatment. This is documented in patient notes during the outpatient appointment. Complaints are recorded by the homecare companies and on the Trust/Health Board reporting system as they occur. A full report of all incidents and complaints is reported to the regional service and to the Trust/Health Board at regular review meetings.</t>
  </si>
  <si>
    <t>RPS governancerecommendations are implemented and followed by homecare companies and the Trust/Health Board.</t>
  </si>
  <si>
    <t>A quarterly or annual report of homecare services is provided to relevant purchasing authorities.</t>
  </si>
  <si>
    <t>All pharmacy homecare teams either include a homecare pharmacist or specialist pharmacist. All homecare staff have access to a suitably trained pharmacist for each therapy area.</t>
  </si>
  <si>
    <t>Regular review meetings are held between the Trust/Health Board and each homecare company. The frequency of these meetings is adapted to the needs of the service. Monthly KPI reports are available.</t>
  </si>
  <si>
    <t>RPS governance recommendations are implemented and followed by homecare companies and the Trust/Health Board.</t>
  </si>
  <si>
    <t xml:space="preserve">Risk assessments are carried out before a service is implemented. When patients are switched between treatments, this is communicated to the homecare company in writing. Patients are only switched between companies following the CMU guidelines with input from the incumbent and the new supplier. Switches are carefully monitored and reviewed once complete. Lesssons learned are shared with the organisations involved, the region and nationally where appropriate. Patients are not switched between homecare companies unless this is unavoidable. </t>
  </si>
  <si>
    <t>The Chief Pharmacist is aware of all relevent legislation and documentation relating to homecare. Changes to legislation, guidelines and recommendations are communicated from the National Homecare Medicines Committee to the Regional Homecare Pharmacist and to each Trust/Health Board. The minutes of all meeting s are available on the Pharmacy Procurement Service website. The Regional Homecare Pharmacist holds meetings for pharmacy homecare teams 5 times a year and produces a quarterly Newsletter.</t>
  </si>
  <si>
    <t>Responsibilities are clearly defined in the homecare policy and in the SLA/contract for each service. Each contract documentationincludes a contact matix for all parties involved.</t>
  </si>
  <si>
    <t>What evidence/measures do you have to support implementation of this statement? (Example Model Answers)</t>
  </si>
  <si>
    <t>What  evidence/measures do you have to                                                                                                                                                 support implementation of this statement? (Example Model Answers)</t>
  </si>
  <si>
    <t>What  evidence/measures do you have to support implementation of this statement? (Example Model Answers)</t>
  </si>
  <si>
    <t>All homecare prescribing is compliant with Trust/Health Board clinical guidelines, NICE guidance and IFR approval processes where applicable</t>
  </si>
  <si>
    <t>All prescribing is reviewed  for clinical appropriateness and effectiveness. This includes homecare prescribing. The homecare policy states that all homecare prescribing is compliant with Trust/Health Board clinical guidelines, NICE guidance and IFR approval processes where applicable</t>
  </si>
  <si>
    <t xml:space="preserve">The homecare steering group, DTC and MSG ensure that all new services are implemented after completion of a risk assessment. Commissioners are represented on the homecare steering group. New services are approved by DTC/MSG prior to implementation. Changes to the homecare company providing a particular service are only implemented when this is unavoidable. In such cases the switching of patients is closely monitored, following the CMU guidelines with input from the incumbent and the new supplier. Switches are carefully monitored and reviewed once complete. Lesssons learned are shared with the organisations involved in the service, the region and nationally where appropriate. Patients are not switched between homecare companies unless this is unavoidable. </t>
  </si>
  <si>
    <t>Decisions regarding homecare services are made in conjunction with purchasing authorities and the Trust/Health Board</t>
  </si>
  <si>
    <t>The following groups meet regularly and homecare is a regular agenda item. NHMC (national homecare group), Regional Homecare Group (Trust/Health Board pharmacy homecare team representatives, regional homecare pharmacist chair, Chief Pharmacists (CPs), Joint CPs (Trust/Health Boards and Commissioners), Regional Strategy Group (CPs and Pharmacy Procurement Experts and Regional Procurement Pharmacist chair), Regional Consortium (Pharmacy procurement teams and experts)</t>
  </si>
  <si>
    <t>Medicines pathways and 'place in therapy' decisions are made by DTC. Trust/Health Board clinical and NICE guidelines are adhered to where appropriate.</t>
  </si>
  <si>
    <t xml:space="preserve">The Medicines Management Policy clearly documents the use of all medicines within the Trust/Health Board. </t>
  </si>
  <si>
    <t>The Trust/Health Board procures homecare medicines through the Pharmacy computer system. Orders are raised and invoices processed following Trust/Health Board Standard Financial Instructions (SFIs)</t>
  </si>
  <si>
    <t>All equipment and ancillaries are listed and approved as part of the contract as designated by the contracting authority (regionally, nationally or locally). All equipment and ancillaries are used for the purpose for which they are intended. Patients are not authorised to request alternative items without Trust/Health Board approval.</t>
  </si>
  <si>
    <t>All equipment and ancillaries are listed and approved as part of the contract as designated by the purchasing authority (regionally, nationally or locally). All equipment and ancillaries are used for the purpose for which they are intended. Patients are not authorised to request alternative items without Trust/Health Board approval.</t>
  </si>
  <si>
    <t>All equipment and ancillaries are listed and approved as part of the contract as designated by the purchasing authority (regionally, nationally or locally). All equipment and ancillaries are used for the purpose for which they are intended. Patients are not authorised to request alternative items without Trust/Health Board approval. Patients are trained to self administer medication where appropriate. All such training is carried out by a suitably qualified health professional.</t>
  </si>
  <si>
    <t>All equipment and ancillaries are listed and approved as part of the contract as designated by the purchasing authority (regionally, nationally or locally). This inlcudes patient training. All equipment and ancillaries are used for the purpose for which they are intended. Patients are not authorised to request alternative items without Trust/Health Board approval.</t>
  </si>
  <si>
    <t>The Medicines Management Policy clearly documents the use of all medicines within the Trust/Health Board. Where homecare arrangements are in place and special consideration is required for off label use, compounded medicines, unlicensed medicines and custom made specials, these are clearly documented in the service specification and contract for the service.</t>
  </si>
  <si>
    <t>All therapeutic guidance and patient safety alerts are acted upon,there are proceses in place to ensure this occurs and includes homecare prescriptions.</t>
  </si>
  <si>
    <t xml:space="preserve">RPS governance recommendations are implemented and followed by homecare companies and the Trust/Health Board. The recommendations include reporting all incidents and complaints on the organisation's reporting systems. The Trust/Health Board has robust processes for reporting incidents at board level. </t>
  </si>
  <si>
    <t xml:space="preserve">The Trust/Health Board has a robust policy and procedures for reporting poor practice and whistle blowing. This policy applies to homecare services. </t>
  </si>
  <si>
    <t>There is a culture of continuous learning and development in the Trust/Health Board</t>
  </si>
  <si>
    <t xml:space="preserve">All prescribing and clinical outcomes are monitored irrespective of the delivery model. All patient safety incidents undergo thorough investigation and reporting process. For homecare services RPS governance recommendations are complied with. </t>
  </si>
  <si>
    <t>All communication between homecare company, Trust/Health Board and patient is recorded by the homecare company. This is part of the contractual arrangements. Clinical interventions by Trust/Health Board staff are recorded in patients medical notes. Clinical interventions by homecare staff are reported to Trust/Health Board clinical teams immediately if required in order to maintain patient safety, or within 48 hours.</t>
  </si>
  <si>
    <t xml:space="preserve">RPS governance recommendations are implemented and followed by the Trust/Health Board.   The recommendations include reporting all incidents and complaints on the Trust/Health Board reporting systems. Communication between the Trust/Health Board pharmacy team and clinicians is good.  Homecare providers involved in the delivery of the homecare services are also required to follow RPS governance recommendations. </t>
  </si>
  <si>
    <t>Homecare medication is only delivered to other parties (community pharmacy or GP surgery) with prior agreement. In such cases the other party is trained on the storage of medicines are there is a mechanism in place to ensure that any uncollected medicines are returned safely to the homecare company and the Trust/Health Board is informed.</t>
  </si>
  <si>
    <t>All homecare prescriptions are subject to clinical validation by a suitably qualified Trust / Health Board pharmacist, before being sent to the dispensing  homecare pharmacy. For NHS funded services this is a contractual requirement.</t>
  </si>
  <si>
    <t>For NHS funded services this is a contractual requirement. The Trust/Health Board Medicines Management Policy clearly defines the Pharmacists role and responsibilities</t>
  </si>
  <si>
    <t>The Trust/Health Board Medicines Management Policy clearly defines the Pharmacists role and responsibilities</t>
  </si>
  <si>
    <t>An annual patient satisfaction survey is carried out by each homecare company and the results are available to the Trust/Health Board. All comments made by patients are followed up where appropriate.</t>
  </si>
  <si>
    <t>All homcare companies provide monthly KPI reports which are monitored by the pharmacy homecare team. In addition to this there is a regional KPI tool which enables Trust/Health Board KPIs to be compared to the regional average for comparable services.</t>
  </si>
  <si>
    <t>Risk assessments are carried out before a service is implemented. If patients are switched between treatments, this is communicated to the homecare company in writing. Patients are only switched between companies following the CMU guidelines with input from the incumbent and the new supplier. Switches are carefully monitored and reviewed once complete. Lesssons learned are shared within the organisations involved in delivering the homecare services, the region and nationally where appropriate. Patients are not switched between homecare companies unless this is unavoidable.  There are contractual change management processes in place if key documentation or staffing changes are planned.</t>
  </si>
  <si>
    <t>The pharmacy homecare team is led by a homecare expert with support from the Chief Pharmacist and the Regional Homecare Pharmacist.</t>
  </si>
  <si>
    <t>There are up to date Standard Operating Procedures for all homecare activities. There is an up to date Trust/Health Board Homecare Policy</t>
  </si>
  <si>
    <t>The regional Homecare Medicines Pharmacist carries out an annual regional audit. The audit results are shared with the Chief Pharmacist, Procurement Pharmacist and homecare teams as appropriate. Anonimised audit results are shared with Commissioners. The audit forms the basis for an action plan which is implmented as resources allow. The audit results have improved in the Trust/Health Board year on year.</t>
  </si>
  <si>
    <t>Responsibility is with the Trust/Health Board Clinical Teams. Homecare companies report each clinical interaction with patients to the clinical team. The clinical teams ensure that all interactions are appropriate and that advice given to patients is approved by the Trust/Health Board.  Any deviations from this are reported on the Trust/Health Board's incident managemenet system and patients are informed where necessary</t>
  </si>
  <si>
    <t>The Trust/Health Board has a regular GPhC inspection and MHRA inspection as required. The Trust/Health Board is CQC and complaint with Health and Safety guidance. Homecare companies have CQC and GPhC inspections and are audited regulary by NHS and pharma companies</t>
  </si>
  <si>
    <t xml:space="preserve">Regular contract review meetings are held at local, regional amd national level. Trust/Health Boards are informed of regional and national issues. Local issues are raised and dealt with efectively. RPS governancerecommendations are implemented and followed by homecare companies and the Trust/Health Board. This includes a review of al incidents and complaints. </t>
  </si>
  <si>
    <t xml:space="preserve">The Trust/Health Board has a robust information governance policy and  processes are understood by all staff. All staff are IG trained and tested regulary. The template speicification covers IG as does the RPS guidance appendix 19 of the RPS handbook. All homecare companies have robust IG policies and procedures. </t>
  </si>
  <si>
    <t>There is a regional model for the funding of pharmacy homecare teams by commissioners which indicates the appropriate team skill mix relative to patient numbers.  Job Descriptions are shared between Trust/Health Boards and audit information can be made available on request provided permission to share is given. The Chief Pharmacist has access to this resource and has been able to ensure that there is sufficient staff to carry out the homecare service efficiently and maximise patient safety.</t>
  </si>
  <si>
    <t>There is a regional model for the funding of pharmacy homecare teams by commissioners which indicates the appropriate team skill mix relative to patient numbers.  Job Descriptions are shared between Trust/Health Boards and audit information can be made available on request provided permission to share is given.. The Chief Pharmacist has access to this resource and has been able to ensure that there is sufficient staff to carry out the homecare service efficiently and maximise patient safety.</t>
  </si>
  <si>
    <t xml:space="preserve">2.1 On referral to homecare services  
Patients have their medicines history and proposed medicines pathway reviewed by a homecare pharmacist and, where appropriate, a specialist clinical pharmacist to ensure that homecare services are appropriate, and to optimise patient outcomes from the medicines pathway.                                                                                
 </t>
  </si>
  <si>
    <t>Where services include the administration of the medication by a healthcare professional, either a copy of the prescription is available and/or full dosage and administration instructions are on the label of the medicine. This is part of the assessment process for the suitability of homecare for each service type (or therapy) and contract.</t>
  </si>
  <si>
    <t>An annual patient satisfaction survey is carried out and reported to organisations involved in the provision of the homecare service and results are used for continuous improvement of services. Patient feedback is followed up where necessary.</t>
  </si>
  <si>
    <t>Assessment of Current Practice</t>
  </si>
  <si>
    <t>Governance - the management of complaints and incidents, including the identification and training of staff, is in line with the RPS Handbook for Homecare Services in England: Further guidance on managing homecare complaints and incidents (Appendix 19). This applies to all parties. All homecare related complaints and incidents are reported in the organisation's reporting system and patient safety incidents are flagged to the NRLS. The Trust/Health Board has a culture of continuous learning, There is a whistle blowing policy. Homecare is included on the Risk Register as and when necessary.</t>
  </si>
  <si>
    <t xml:space="preserve">RPS Professional Standards for Homecare Services Audit Toolkit
Document version control </t>
  </si>
  <si>
    <t>Each Standard (1-10) is detailed on a separate tab as per the RPS self-assessment tool and suggested model answers or Evidence Statements are included in column D of each tab, entitled 'What evidence/measures do you have to support implementation of this statement?' As there is repetition within content of the Sub-Dimensions, one Evidence Statement has been matched to each of the 195 Sub-Dimentsions.There are 48 different Evidence Statements.</t>
  </si>
  <si>
    <r>
      <rPr>
        <b/>
        <sz val="11"/>
        <color theme="1"/>
        <rFont val="Calibri"/>
        <family val="2"/>
        <scheme val="minor"/>
      </rPr>
      <t xml:space="preserve">Score Calculation tab: </t>
    </r>
    <r>
      <rPr>
        <sz val="11"/>
        <color theme="1"/>
        <rFont val="Calibri"/>
        <family val="2"/>
        <scheme val="minor"/>
      </rPr>
      <t>Collates the scores and calculates the average score against each Evidence Statement</t>
    </r>
  </si>
  <si>
    <t>Patients are given a copy of the charter. Patients/carers have homecare(hc) services explained to them in a form that they are able to comprehend. Patients sign the registration and consent form. Patients are given information about how to contact the hc company and how to make a complaint.  All services are either pharma funded or contracted by the NHS</t>
  </si>
  <si>
    <t>Each member of the homecare team understands and works within their level of competence and experience and is able to refer to more senior colleagues or seek appropriate advice from external experts as required</t>
  </si>
  <si>
    <t>Treatment outcomes are measured</t>
  </si>
  <si>
    <t>Each team member has an up to date job description and is trained on the particular aspects of the homecare service that they support. Each team member has an annual apprasial when objecitves are set and training opportunities are identified using development frameworks and assessment tools. Each team member has a line manager who assesses the competency of individuals and will support each team member to reach acceptable standards of competency.</t>
  </si>
  <si>
    <t>Total</t>
  </si>
  <si>
    <t>Feb 2023</t>
  </si>
  <si>
    <t>Score calculations worksheet updated - mapping errors found, these have been corrected. Additions highlighed in yellow. Erroneous entries highlighted in red and removed from mapping. Calculations updated to reflect changes made.</t>
  </si>
  <si>
    <t>Ibrahim Abbadi, Keith Warbuton, Emma Woolley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</si>
</sst>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6">
    <font>
      <sz val="11"/>
      <color theme="1"/>
      <name val="Calibri"/>
      <family val="2"/>
      <scheme val="minor"/>
    </font>
    <font>
      <b/>
      <sz val="11"/>
      <color theme="1"/>
      <name val="Calibri"/>
      <family val="2"/>
      <scheme val="minor"/>
    </font>
    <font>
      <sz val="10"/>
      <color theme="1"/>
      <name val="Calibri"/>
      <family val="2"/>
      <scheme val="minor"/>
    </font>
    <font>
      <sz val="10"/>
      <name val="Calibri"/>
      <family val="2"/>
    </font>
    <font>
      <sz val="10"/>
      <name val="Calibri"/>
      <family val="2"/>
      <scheme val="minor"/>
    </font>
    <font>
      <sz val="10"/>
      <color rgb="FF00000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14"/>
      <color theme="0"/>
      <name val="Calibri"/>
      <family val="2"/>
      <scheme val="minor"/>
    </font>
    <font>
      <b/>
      <sz val="10"/>
      <color theme="0"/>
      <name val="Calibri"/>
      <family val="2"/>
      <scheme val="minor"/>
    </font>
    <font>
      <sz val="9"/>
      <color theme="1"/>
      <name val="Calibri"/>
      <family val="2"/>
      <scheme val="minor"/>
    </font>
    <font>
      <sz val="18"/>
      <color theme="1"/>
      <name val="Calibri"/>
      <family val="2"/>
      <scheme val="minor"/>
    </font>
    <font>
      <sz val="9"/>
      <color indexed="81"/>
      <name val="Tahoma"/>
      <family val="2"/>
    </font>
    <font>
      <b/>
      <sz val="9"/>
      <color indexed="81"/>
      <name val="Tahoma"/>
      <family val="2"/>
    </font>
    <font>
      <b/>
      <sz val="20"/>
      <color theme="1"/>
      <name val="Calibri"/>
      <family val="2"/>
      <scheme val="minor"/>
    </font>
    <font>
      <b/>
      <sz val="14"/>
      <color theme="1"/>
      <name val="Calibri"/>
      <family val="2"/>
      <scheme val="minor"/>
    </font>
    <font>
      <sz val="18"/>
      <name val="Calibri"/>
      <family val="2"/>
      <scheme val="minor"/>
    </font>
    <font>
      <b/>
      <sz val="24"/>
      <color theme="1"/>
      <name val="Calibri"/>
      <family val="2"/>
      <scheme val="minor"/>
    </font>
    <font>
      <b/>
      <sz val="18"/>
      <color theme="0"/>
      <name val="Calibri"/>
      <family val="2"/>
      <scheme val="minor"/>
    </font>
    <font>
      <sz val="11"/>
      <name val="Calibri"/>
      <family val="2"/>
      <scheme val="minor"/>
    </font>
    <font>
      <b/>
      <i/>
      <sz val="12"/>
      <color theme="0"/>
      <name val="Arial"/>
      <family val="2"/>
    </font>
    <font>
      <b/>
      <sz val="10"/>
      <color theme="0"/>
      <name val="Arial"/>
      <family val="2"/>
    </font>
    <font>
      <i/>
      <sz val="10"/>
      <color theme="1"/>
      <name val="Calibri"/>
      <family val="2"/>
      <scheme val="minor"/>
    </font>
    <font>
      <b/>
      <sz val="11"/>
      <name val="Calibri"/>
      <family val="2"/>
      <scheme val="minor"/>
    </font>
    <font>
      <sz val="11"/>
      <color rgb="FF9C5700"/>
      <name val="Calibri"/>
      <family val="2"/>
      <scheme val="minor"/>
    </font>
  </fonts>
  <fills count="2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3" tint="0.39994506668294322"/>
        <bgColor indexed="64"/>
      </patternFill>
    </fill>
    <fill>
      <patternFill patternType="solid">
        <fgColor theme="6" tint="0.39994506668294322"/>
        <bgColor indexed="64"/>
      </patternFill>
    </fill>
    <fill>
      <patternFill patternType="solid">
        <fgColor theme="7" tint="0.39994506668294322"/>
        <bgColor indexed="64"/>
      </patternFill>
    </fill>
    <fill>
      <patternFill patternType="solid">
        <fgColor rgb="FF0070C0"/>
        <bgColor indexed="64"/>
      </patternFill>
    </fill>
    <fill>
      <patternFill patternType="solid">
        <fgColor theme="6"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00206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0000"/>
        <bgColor indexed="64"/>
      </patternFill>
    </fill>
    <fill>
      <patternFill patternType="solid">
        <fgColor rgb="FFFFEB9C"/>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tint="0.499984740745262"/>
      </left>
      <right style="thin">
        <color theme="1" tint="0.499984740745262"/>
      </right>
      <top style="thin">
        <color auto="1"/>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auto="1"/>
      </bottom>
      <diagonal/>
    </border>
    <border>
      <left style="thin">
        <color auto="1"/>
      </left>
      <right style="thin">
        <color auto="1"/>
      </right>
      <top style="thin">
        <color auto="1"/>
      </top>
      <bottom style="thin">
        <color theme="1" tint="0.499984740745262"/>
      </bottom>
      <diagonal/>
    </border>
    <border>
      <left style="thin">
        <color auto="1"/>
      </left>
      <right style="thin">
        <color auto="1"/>
      </right>
      <top style="thin">
        <color theme="1" tint="0.499984740745262"/>
      </top>
      <bottom style="thin">
        <color theme="1" tint="0.499984740745262"/>
      </bottom>
      <diagonal/>
    </border>
    <border>
      <left style="thin">
        <color auto="1"/>
      </left>
      <right style="thin">
        <color auto="1"/>
      </right>
      <top style="thin">
        <color theme="1" tint="0.499984740745262"/>
      </top>
      <bottom style="thin">
        <color auto="1"/>
      </bottom>
      <diagonal/>
    </border>
    <border>
      <left style="thin">
        <color auto="1"/>
      </left>
      <right style="thin">
        <color auto="1"/>
      </right>
      <top/>
      <bottom style="thin">
        <color theme="1" tint="0.499984740745262"/>
      </bottom>
      <diagonal/>
    </border>
    <border>
      <left style="thin">
        <color auto="1"/>
      </left>
      <right style="thin">
        <color auto="1"/>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auto="1"/>
      </top>
      <bottom/>
      <diagonal/>
    </border>
    <border>
      <left style="thick">
        <color auto="1"/>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ck">
        <color auto="1"/>
      </left>
      <right style="thin">
        <color auto="1"/>
      </right>
      <top style="thin">
        <color auto="1"/>
      </top>
      <bottom style="medium">
        <color auto="1"/>
      </bottom>
      <diagonal/>
    </border>
    <border>
      <left style="thick">
        <color auto="1"/>
      </left>
      <right style="thin">
        <color auto="1"/>
      </right>
      <top/>
      <bottom style="thin">
        <color auto="1"/>
      </bottom>
      <diagonal/>
    </border>
    <border>
      <left style="thick">
        <color auto="1"/>
      </left>
      <right style="thin">
        <color auto="1"/>
      </right>
      <top style="medium">
        <color auto="1"/>
      </top>
      <bottom/>
      <diagonal/>
    </border>
    <border>
      <left style="thick">
        <color auto="1"/>
      </left>
      <right style="thin">
        <color auto="1"/>
      </right>
      <top/>
      <bottom/>
      <diagonal/>
    </border>
    <border>
      <left style="thin">
        <color auto="1"/>
      </left>
      <right style="thin">
        <color auto="1"/>
      </right>
      <top/>
      <bottom style="medium">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n">
        <color auto="1"/>
      </right>
      <top style="medium">
        <color auto="1"/>
      </top>
      <bottom/>
      <diagonal/>
    </border>
    <border>
      <left/>
      <right style="thick">
        <color auto="1"/>
      </right>
      <top style="medium">
        <color auto="1"/>
      </top>
      <bottom style="thick">
        <color auto="1"/>
      </bottom>
      <diagonal/>
    </border>
    <border>
      <left style="thick">
        <color auto="1"/>
      </left>
      <right style="thin">
        <color auto="1"/>
      </right>
      <top style="thin">
        <color auto="1"/>
      </top>
      <bottom/>
      <diagonal/>
    </border>
    <border>
      <left/>
      <right/>
      <top style="medium">
        <color auto="1"/>
      </top>
      <bottom style="thick">
        <color auto="1"/>
      </bottom>
      <diagonal/>
    </border>
    <border>
      <left/>
      <right/>
      <top style="thin">
        <color auto="1"/>
      </top>
      <bottom style="thin">
        <color auto="1"/>
      </bottom>
      <diagonal/>
    </border>
    <border>
      <left style="thin">
        <color auto="1"/>
      </left>
      <right style="thick">
        <color auto="1"/>
      </right>
      <top/>
      <bottom style="medium">
        <color auto="1"/>
      </bottom>
      <diagonal/>
    </border>
    <border>
      <left style="thin">
        <color auto="1"/>
      </left>
      <right/>
      <top style="thin">
        <color auto="1"/>
      </top>
      <bottom/>
      <diagonal/>
    </border>
    <border>
      <left style="thin">
        <color auto="1"/>
      </left>
      <right/>
      <top style="thin">
        <color theme="1" tint="0.499984740745262"/>
      </top>
      <bottom style="thin">
        <color theme="1" tint="0.499984740745262"/>
      </bottom>
      <diagonal/>
    </border>
    <border>
      <left style="thin">
        <color auto="1"/>
      </left>
      <right/>
      <top style="thin">
        <color auto="1"/>
      </top>
      <bottom style="thin">
        <color theme="1" tint="0.499984740745262"/>
      </bottom>
      <diagonal/>
    </border>
    <border>
      <left/>
      <right style="thin">
        <color auto="1"/>
      </right>
      <top/>
      <bottom/>
      <diagonal/>
    </border>
  </borders>
  <cellStyleXfs count="2">
    <xf numFmtId="0" fontId="0" fillId="0" borderId="0"/>
    <xf numFmtId="0" fontId="25" fillId="23" borderId="0" applyNumberFormat="0" applyBorder="0" applyAlignment="0" applyProtection="0"/>
  </cellStyleXfs>
  <cellXfs count="338">
    <xf numFmtId="0" fontId="0" fillId="0" borderId="0" xfId="0"/>
    <xf numFmtId="0" fontId="0" fillId="2" borderId="0" xfId="0" applyFill="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8" xfId="0" applyBorder="1" applyAlignment="1">
      <alignment vertical="top" wrapText="1"/>
    </xf>
    <xf numFmtId="0" fontId="0" fillId="0" borderId="9" xfId="0" applyBorder="1" applyAlignment="1">
      <alignment vertical="top" wrapText="1"/>
    </xf>
    <xf numFmtId="0" fontId="0" fillId="0" borderId="1" xfId="0" applyBorder="1"/>
    <xf numFmtId="0" fontId="2" fillId="0" borderId="11" xfId="0" applyFont="1" applyBorder="1" applyAlignment="1">
      <alignment wrapText="1"/>
    </xf>
    <xf numFmtId="0" fontId="2" fillId="0" borderId="0" xfId="0" applyFont="1"/>
    <xf numFmtId="0" fontId="2" fillId="0" borderId="10" xfId="0" applyFont="1" applyBorder="1" applyAlignment="1">
      <alignment wrapText="1"/>
    </xf>
    <xf numFmtId="0" fontId="3" fillId="0" borderId="0" xfId="0" applyFont="1" applyAlignment="1">
      <alignment wrapText="1"/>
    </xf>
    <xf numFmtId="0" fontId="2" fillId="0" borderId="1" xfId="0" applyFont="1" applyBorder="1" applyAlignment="1">
      <alignment wrapText="1"/>
    </xf>
    <xf numFmtId="0" fontId="4" fillId="0" borderId="2" xfId="0" applyFont="1" applyBorder="1" applyAlignment="1">
      <alignment vertical="top" wrapText="1"/>
    </xf>
    <xf numFmtId="0" fontId="4" fillId="0" borderId="1" xfId="0" applyFont="1" applyBorder="1" applyAlignment="1">
      <alignment vertical="top" wrapText="1"/>
    </xf>
    <xf numFmtId="0" fontId="4" fillId="0" borderId="3" xfId="0" applyFont="1" applyBorder="1" applyAlignment="1">
      <alignment vertical="top" wrapText="1"/>
    </xf>
    <xf numFmtId="0" fontId="2" fillId="0" borderId="12" xfId="0" applyFont="1" applyBorder="1" applyAlignment="1">
      <alignment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2" xfId="0" applyFont="1" applyBorder="1" applyAlignment="1">
      <alignment vertical="top" wrapText="1"/>
    </xf>
    <xf numFmtId="0" fontId="4" fillId="0" borderId="10" xfId="0" applyFont="1" applyBorder="1" applyAlignment="1">
      <alignment wrapText="1"/>
    </xf>
    <xf numFmtId="0" fontId="0" fillId="0" borderId="14" xfId="0" applyBorder="1"/>
    <xf numFmtId="0" fontId="0" fillId="0" borderId="1" xfId="0" applyBorder="1" applyAlignment="1">
      <alignment wrapText="1"/>
    </xf>
    <xf numFmtId="0" fontId="0" fillId="0" borderId="0" xfId="0" applyAlignment="1">
      <alignment wrapText="1"/>
    </xf>
    <xf numFmtId="0" fontId="2" fillId="6" borderId="0" xfId="0" applyFont="1" applyFill="1"/>
    <xf numFmtId="0" fontId="2" fillId="3" borderId="0" xfId="0" applyFont="1" applyFill="1"/>
    <xf numFmtId="0" fontId="2" fillId="0" borderId="8" xfId="0" applyFont="1" applyBorder="1" applyAlignment="1">
      <alignment vertical="top" wrapText="1"/>
    </xf>
    <xf numFmtId="0" fontId="2" fillId="0" borderId="9" xfId="0" applyFont="1" applyBorder="1" applyAlignment="1">
      <alignment vertical="top" wrapText="1"/>
    </xf>
    <xf numFmtId="0" fontId="2" fillId="0" borderId="1" xfId="0" applyFont="1" applyBorder="1" applyAlignment="1">
      <alignment vertical="top" wrapText="1"/>
    </xf>
    <xf numFmtId="0" fontId="5" fillId="0" borderId="9" xfId="0" applyFont="1" applyBorder="1" applyAlignment="1">
      <alignment vertical="top" wrapText="1"/>
    </xf>
    <xf numFmtId="0" fontId="2" fillId="0" borderId="12" xfId="0" applyFont="1" applyBorder="1" applyAlignment="1">
      <alignment vertical="top" wrapText="1"/>
    </xf>
    <xf numFmtId="0" fontId="1" fillId="8" borderId="1" xfId="0" applyFont="1" applyFill="1" applyBorder="1" applyAlignment="1">
      <alignment vertical="top" wrapText="1"/>
    </xf>
    <xf numFmtId="0" fontId="2" fillId="0" borderId="10" xfId="0" applyFont="1" applyBorder="1" applyAlignment="1">
      <alignment vertical="top" wrapText="1"/>
    </xf>
    <xf numFmtId="0" fontId="2" fillId="0" borderId="0" xfId="0" applyFont="1" applyAlignment="1">
      <alignment wrapText="1"/>
    </xf>
    <xf numFmtId="0" fontId="1" fillId="8" borderId="3" xfId="0" applyFont="1" applyFill="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3" fillId="0" borderId="1" xfId="0" applyFont="1" applyBorder="1" applyAlignment="1">
      <alignment vertical="top" wrapText="1"/>
    </xf>
    <xf numFmtId="0" fontId="1" fillId="8" borderId="1" xfId="0" applyFont="1" applyFill="1" applyBorder="1" applyAlignment="1">
      <alignment horizontal="left" vertical="top" wrapText="1"/>
    </xf>
    <xf numFmtId="0" fontId="1" fillId="9" borderId="1" xfId="0" applyFont="1" applyFill="1" applyBorder="1" applyAlignment="1" applyProtection="1">
      <alignment vertical="top" wrapText="1"/>
      <protection locked="0"/>
    </xf>
    <xf numFmtId="0" fontId="0" fillId="9" borderId="0" xfId="0" applyFill="1" applyProtection="1">
      <protection locked="0"/>
    </xf>
    <xf numFmtId="0" fontId="1" fillId="9" borderId="1" xfId="0" applyFont="1" applyFill="1" applyBorder="1" applyAlignment="1">
      <alignment vertical="top" wrapText="1"/>
    </xf>
    <xf numFmtId="0" fontId="0" fillId="9" borderId="0" xfId="0" applyFill="1"/>
    <xf numFmtId="0" fontId="0" fillId="9" borderId="1" xfId="0" applyFill="1" applyBorder="1" applyAlignment="1">
      <alignment wrapText="1"/>
    </xf>
    <xf numFmtId="0" fontId="0" fillId="2" borderId="0" xfId="0" applyFill="1" applyAlignment="1">
      <alignment wrapText="1"/>
    </xf>
    <xf numFmtId="0" fontId="0" fillId="5" borderId="0" xfId="0" applyFill="1" applyAlignment="1">
      <alignment wrapText="1"/>
    </xf>
    <xf numFmtId="0" fontId="1" fillId="10" borderId="1" xfId="0" applyFont="1" applyFill="1" applyBorder="1" applyAlignment="1" applyProtection="1">
      <alignment vertical="top" wrapText="1"/>
      <protection locked="0"/>
    </xf>
    <xf numFmtId="0" fontId="0" fillId="10" borderId="0" xfId="0" applyFill="1"/>
    <xf numFmtId="0" fontId="2" fillId="0" borderId="0" xfId="0" applyFont="1" applyAlignment="1">
      <alignment vertical="top" wrapText="1"/>
    </xf>
    <xf numFmtId="0" fontId="2" fillId="0" borderId="11" xfId="0" applyFont="1" applyBorder="1" applyAlignment="1">
      <alignment vertical="top" wrapText="1"/>
    </xf>
    <xf numFmtId="0" fontId="0" fillId="5" borderId="0" xfId="0" applyFill="1" applyAlignment="1">
      <alignment horizontal="center" vertical="center"/>
    </xf>
    <xf numFmtId="0" fontId="0" fillId="2" borderId="0" xfId="0"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wrapText="1"/>
    </xf>
    <xf numFmtId="0" fontId="10" fillId="11" borderId="0" xfId="0" applyFont="1" applyFill="1" applyAlignment="1">
      <alignment horizontal="center" wrapText="1"/>
    </xf>
    <xf numFmtId="0" fontId="10" fillId="11" borderId="18" xfId="0" applyFont="1" applyFill="1" applyBorder="1" applyAlignment="1">
      <alignment horizontal="center" wrapText="1"/>
    </xf>
    <xf numFmtId="0" fontId="11" fillId="2" borderId="1" xfId="0" applyFont="1" applyFill="1" applyBorder="1" applyAlignment="1">
      <alignment horizontal="righ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xf>
    <xf numFmtId="0" fontId="11" fillId="2" borderId="20" xfId="0" applyFont="1" applyFill="1" applyBorder="1" applyAlignment="1">
      <alignment horizontal="right" vertical="center"/>
    </xf>
    <xf numFmtId="0" fontId="11" fillId="2" borderId="20" xfId="0" applyFont="1" applyFill="1" applyBorder="1" applyAlignment="1">
      <alignment horizontal="left" vertical="center" wrapText="1"/>
    </xf>
    <xf numFmtId="0" fontId="11" fillId="2" borderId="20" xfId="0" applyFont="1" applyFill="1" applyBorder="1" applyAlignment="1">
      <alignment horizontal="center" vertical="center"/>
    </xf>
    <xf numFmtId="0" fontId="11" fillId="2" borderId="21" xfId="0" applyFont="1" applyFill="1" applyBorder="1" applyAlignment="1">
      <alignment horizontal="right" vertical="center"/>
    </xf>
    <xf numFmtId="0" fontId="11" fillId="2" borderId="21" xfId="0" applyFont="1" applyFill="1" applyBorder="1" applyAlignment="1">
      <alignment horizontal="left" vertical="center" wrapText="1"/>
    </xf>
    <xf numFmtId="0" fontId="11" fillId="2" borderId="21" xfId="0" applyFont="1" applyFill="1" applyBorder="1" applyAlignment="1">
      <alignment horizontal="center" vertical="center"/>
    </xf>
    <xf numFmtId="0" fontId="11" fillId="12" borderId="21" xfId="0" applyFont="1" applyFill="1" applyBorder="1" applyAlignment="1">
      <alignment horizontal="right" vertical="center"/>
    </xf>
    <xf numFmtId="0" fontId="11" fillId="12" borderId="21" xfId="0" applyFont="1" applyFill="1" applyBorder="1" applyAlignment="1">
      <alignment horizontal="left" vertical="center" wrapText="1"/>
    </xf>
    <xf numFmtId="0" fontId="11" fillId="12" borderId="21" xfId="0" applyFont="1" applyFill="1" applyBorder="1" applyAlignment="1">
      <alignment horizontal="center" vertical="center"/>
    </xf>
    <xf numFmtId="0" fontId="11" fillId="12" borderId="1" xfId="0" applyFont="1" applyFill="1" applyBorder="1" applyAlignment="1">
      <alignment horizontal="right" vertical="center"/>
    </xf>
    <xf numFmtId="0" fontId="11" fillId="12" borderId="1" xfId="0" applyFont="1" applyFill="1" applyBorder="1" applyAlignment="1">
      <alignment horizontal="left" vertical="center" wrapText="1"/>
    </xf>
    <xf numFmtId="0" fontId="11" fillId="12" borderId="1" xfId="0" applyFont="1" applyFill="1" applyBorder="1" applyAlignment="1">
      <alignment horizontal="center" vertical="center"/>
    </xf>
    <xf numFmtId="0" fontId="11" fillId="12" borderId="20" xfId="0" applyFont="1" applyFill="1" applyBorder="1" applyAlignment="1">
      <alignment horizontal="right" vertical="center"/>
    </xf>
    <xf numFmtId="0" fontId="11" fillId="12" borderId="20" xfId="0" applyFont="1" applyFill="1" applyBorder="1" applyAlignment="1">
      <alignment horizontal="left" vertical="center" wrapText="1"/>
    </xf>
    <xf numFmtId="0" fontId="11" fillId="12" borderId="20" xfId="0" applyFont="1" applyFill="1" applyBorder="1" applyAlignment="1">
      <alignment horizontal="center" vertical="center"/>
    </xf>
    <xf numFmtId="0" fontId="11" fillId="7" borderId="4" xfId="0" applyFont="1" applyFill="1" applyBorder="1" applyAlignment="1">
      <alignment horizontal="right" vertical="center"/>
    </xf>
    <xf numFmtId="0" fontId="11" fillId="7" borderId="4" xfId="0" applyFont="1" applyFill="1" applyBorder="1" applyAlignment="1">
      <alignment horizontal="left" vertical="center" wrapText="1"/>
    </xf>
    <xf numFmtId="0" fontId="11" fillId="7" borderId="4" xfId="0" applyFont="1" applyFill="1" applyBorder="1" applyAlignment="1">
      <alignment horizontal="center" vertical="center"/>
    </xf>
    <xf numFmtId="0" fontId="11" fillId="7" borderId="1" xfId="0" applyFont="1" applyFill="1" applyBorder="1" applyAlignment="1">
      <alignment horizontal="right" vertical="center"/>
    </xf>
    <xf numFmtId="0" fontId="11" fillId="7" borderId="1" xfId="0" applyFont="1" applyFill="1" applyBorder="1" applyAlignment="1">
      <alignment horizontal="left" vertical="center" wrapText="1"/>
    </xf>
    <xf numFmtId="0" fontId="11" fillId="7" borderId="1" xfId="0" applyFont="1" applyFill="1" applyBorder="1" applyAlignment="1">
      <alignment horizontal="center" vertical="center"/>
    </xf>
    <xf numFmtId="0" fontId="11" fillId="7" borderId="2" xfId="0" applyFont="1" applyFill="1" applyBorder="1" applyAlignment="1">
      <alignment horizontal="right" vertical="center"/>
    </xf>
    <xf numFmtId="0" fontId="11" fillId="7" borderId="2" xfId="0" applyFont="1" applyFill="1" applyBorder="1" applyAlignment="1">
      <alignment horizontal="left" vertical="center" wrapText="1"/>
    </xf>
    <xf numFmtId="0" fontId="11" fillId="7" borderId="2" xfId="0" applyFont="1" applyFill="1" applyBorder="1" applyAlignment="1">
      <alignment horizontal="center" vertical="center"/>
    </xf>
    <xf numFmtId="0" fontId="11" fillId="7" borderId="21" xfId="0" applyFont="1" applyFill="1" applyBorder="1" applyAlignment="1">
      <alignment horizontal="right" vertical="center"/>
    </xf>
    <xf numFmtId="0" fontId="11" fillId="7" borderId="21" xfId="0" applyFont="1" applyFill="1" applyBorder="1" applyAlignment="1">
      <alignment horizontal="left" vertical="center" wrapText="1"/>
    </xf>
    <xf numFmtId="0" fontId="11" fillId="7" borderId="21" xfId="0" applyFont="1" applyFill="1" applyBorder="1" applyAlignment="1">
      <alignment horizontal="center" vertical="center"/>
    </xf>
    <xf numFmtId="0" fontId="11" fillId="7" borderId="20" xfId="0" applyFont="1" applyFill="1" applyBorder="1" applyAlignment="1">
      <alignment horizontal="right" vertical="center"/>
    </xf>
    <xf numFmtId="0" fontId="11" fillId="7" borderId="20" xfId="0" applyFont="1" applyFill="1" applyBorder="1" applyAlignment="1">
      <alignment horizontal="left" vertical="center" wrapText="1"/>
    </xf>
    <xf numFmtId="0" fontId="11" fillId="7" borderId="20" xfId="0" applyFont="1" applyFill="1" applyBorder="1" applyAlignment="1">
      <alignment horizontal="center" vertical="center"/>
    </xf>
    <xf numFmtId="0" fontId="11" fillId="0" borderId="32" xfId="0" applyFont="1" applyBorder="1" applyAlignment="1">
      <alignment horizontal="center" vertical="center"/>
    </xf>
    <xf numFmtId="0" fontId="0" fillId="0" borderId="32" xfId="0" applyBorder="1"/>
    <xf numFmtId="0" fontId="0" fillId="0" borderId="30" xfId="0" applyBorder="1"/>
    <xf numFmtId="0" fontId="7" fillId="0" borderId="0" xfId="0" applyFont="1" applyAlignment="1">
      <alignment vertical="top" wrapText="1"/>
    </xf>
    <xf numFmtId="0" fontId="7" fillId="0" borderId="0" xfId="0" applyFont="1" applyAlignment="1">
      <alignment horizontal="left" vertical="top" wrapText="1"/>
    </xf>
    <xf numFmtId="0" fontId="0" fillId="0" borderId="0" xfId="0" applyAlignment="1">
      <alignment vertical="top"/>
    </xf>
    <xf numFmtId="0" fontId="0" fillId="16" borderId="1" xfId="0" applyFill="1" applyBorder="1" applyAlignment="1">
      <alignment wrapText="1"/>
    </xf>
    <xf numFmtId="0" fontId="0" fillId="16" borderId="1" xfId="0" applyFill="1" applyBorder="1"/>
    <xf numFmtId="0" fontId="0" fillId="2" borderId="1" xfId="0" applyFill="1" applyBorder="1" applyAlignment="1">
      <alignment wrapText="1"/>
    </xf>
    <xf numFmtId="0" fontId="0" fillId="2" borderId="1" xfId="0" applyFill="1" applyBorder="1"/>
    <xf numFmtId="0" fontId="9" fillId="15" borderId="1" xfId="0" applyFont="1" applyFill="1" applyBorder="1" applyAlignment="1">
      <alignment wrapText="1"/>
    </xf>
    <xf numFmtId="0" fontId="9" fillId="15" borderId="1" xfId="0" applyFont="1" applyFill="1" applyBorder="1"/>
    <xf numFmtId="0" fontId="12" fillId="2" borderId="1" xfId="0" applyFont="1" applyFill="1" applyBorder="1" applyAlignment="1">
      <alignment horizontal="center" vertical="center" wrapText="1"/>
    </xf>
    <xf numFmtId="0" fontId="12" fillId="16"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11" borderId="1" xfId="0" applyFont="1" applyFill="1" applyBorder="1" applyAlignment="1">
      <alignment horizontal="center" wrapText="1"/>
    </xf>
    <xf numFmtId="0" fontId="10" fillId="11" borderId="3" xfId="0" applyFont="1" applyFill="1" applyBorder="1" applyAlignment="1">
      <alignment horizontal="center" wrapText="1"/>
    </xf>
    <xf numFmtId="0" fontId="0" fillId="12" borderId="1" xfId="0" applyFill="1" applyBorder="1"/>
    <xf numFmtId="0" fontId="0" fillId="7" borderId="1" xfId="0" applyFill="1" applyBorder="1"/>
    <xf numFmtId="0" fontId="10" fillId="11" borderId="3" xfId="0" applyFont="1" applyFill="1" applyBorder="1" applyAlignment="1">
      <alignment horizontal="center" vertical="center" wrapText="1"/>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12" borderId="2" xfId="0" applyFill="1" applyBorder="1" applyAlignment="1">
      <alignment vertical="center"/>
    </xf>
    <xf numFmtId="0" fontId="0" fillId="12" borderId="3" xfId="0" applyFill="1" applyBorder="1" applyAlignment="1">
      <alignment vertical="center"/>
    </xf>
    <xf numFmtId="0" fontId="0" fillId="12" borderId="4" xfId="0" applyFill="1" applyBorder="1" applyAlignment="1">
      <alignment vertical="center"/>
    </xf>
    <xf numFmtId="0" fontId="0" fillId="7" borderId="2" xfId="0" applyFill="1" applyBorder="1" applyAlignment="1">
      <alignment vertical="center"/>
    </xf>
    <xf numFmtId="0" fontId="0" fillId="7" borderId="3" xfId="0" applyFill="1" applyBorder="1" applyAlignment="1">
      <alignment vertical="center"/>
    </xf>
    <xf numFmtId="0" fontId="0" fillId="7" borderId="4" xfId="0" applyFill="1" applyBorder="1" applyAlignment="1">
      <alignment vertical="center"/>
    </xf>
    <xf numFmtId="0" fontId="0" fillId="13" borderId="2" xfId="0" applyFill="1" applyBorder="1" applyAlignment="1">
      <alignment vertical="top"/>
    </xf>
    <xf numFmtId="0" fontId="0" fillId="13" borderId="3" xfId="0" applyFill="1" applyBorder="1" applyAlignment="1">
      <alignment vertical="top"/>
    </xf>
    <xf numFmtId="0" fontId="0" fillId="13" borderId="4" xfId="0" applyFill="1" applyBorder="1" applyAlignment="1">
      <alignment vertical="top"/>
    </xf>
    <xf numFmtId="0" fontId="0" fillId="2"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0" borderId="1" xfId="0" applyBorder="1" applyAlignment="1">
      <alignment horizontal="left" vertical="center" wrapText="1"/>
    </xf>
    <xf numFmtId="0" fontId="0" fillId="17" borderId="1" xfId="0" applyFill="1" applyBorder="1"/>
    <xf numFmtId="0" fontId="9" fillId="11" borderId="1" xfId="0" applyFont="1" applyFill="1" applyBorder="1" applyAlignment="1">
      <alignment vertical="center" wrapText="1"/>
    </xf>
    <xf numFmtId="0" fontId="9" fillId="11" borderId="1" xfId="0" applyFont="1" applyFill="1" applyBorder="1" applyAlignment="1">
      <alignment vertical="center"/>
    </xf>
    <xf numFmtId="10" fontId="9" fillId="11" borderId="1" xfId="0" applyNumberFormat="1" applyFont="1" applyFill="1" applyBorder="1" applyAlignment="1">
      <alignment horizontal="center" vertical="center" wrapText="1"/>
    </xf>
    <xf numFmtId="0" fontId="9" fillId="11" borderId="15" xfId="0" applyFont="1" applyFill="1" applyBorder="1" applyAlignment="1">
      <alignment vertical="center" wrapText="1"/>
    </xf>
    <xf numFmtId="0" fontId="9" fillId="11" borderId="16" xfId="0" applyFont="1" applyFill="1" applyBorder="1" applyAlignment="1">
      <alignment vertical="center" wrapText="1"/>
    </xf>
    <xf numFmtId="0" fontId="0" fillId="0" borderId="1" xfId="0" applyBorder="1" applyAlignment="1">
      <alignment horizontal="center" vertical="center" wrapText="1"/>
    </xf>
    <xf numFmtId="0" fontId="0" fillId="18" borderId="15" xfId="0" applyFill="1" applyBorder="1" applyAlignment="1">
      <alignment horizontal="left" vertical="top"/>
    </xf>
    <xf numFmtId="0" fontId="0" fillId="18" borderId="33" xfId="0" applyFill="1" applyBorder="1" applyAlignment="1">
      <alignment horizontal="left" vertical="top"/>
    </xf>
    <xf numFmtId="0" fontId="0" fillId="18" borderId="16" xfId="0" applyFill="1" applyBorder="1" applyAlignment="1">
      <alignment horizontal="left" vertical="top"/>
    </xf>
    <xf numFmtId="0" fontId="0" fillId="18" borderId="0" xfId="0" applyFill="1"/>
    <xf numFmtId="0" fontId="0" fillId="18" borderId="15" xfId="0" applyFill="1" applyBorder="1" applyAlignment="1">
      <alignment horizontal="left" vertical="top" wrapText="1"/>
    </xf>
    <xf numFmtId="0" fontId="0" fillId="18" borderId="33" xfId="0" applyFill="1" applyBorder="1" applyAlignment="1">
      <alignment horizontal="left" vertical="top" wrapText="1"/>
    </xf>
    <xf numFmtId="0" fontId="0" fillId="18" borderId="16" xfId="0" applyFill="1" applyBorder="1" applyAlignment="1">
      <alignment horizontal="left" vertical="top" wrapText="1"/>
    </xf>
    <xf numFmtId="0" fontId="17" fillId="16" borderId="1" xfId="0" applyFont="1" applyFill="1" applyBorder="1" applyAlignment="1">
      <alignment horizontal="center" vertical="center" wrapText="1"/>
    </xf>
    <xf numFmtId="0" fontId="0" fillId="17" borderId="3" xfId="0" applyFill="1" applyBorder="1"/>
    <xf numFmtId="0" fontId="0" fillId="3" borderId="0" xfId="0" applyFill="1" applyAlignment="1">
      <alignment wrapText="1"/>
    </xf>
    <xf numFmtId="0" fontId="2" fillId="3" borderId="0" xfId="0" applyFont="1" applyFill="1" applyAlignment="1">
      <alignment wrapText="1"/>
    </xf>
    <xf numFmtId="0" fontId="0" fillId="4" borderId="0" xfId="0" applyFill="1" applyAlignment="1">
      <alignment wrapText="1"/>
    </xf>
    <xf numFmtId="0" fontId="0" fillId="13" borderId="1" xfId="0" applyFill="1" applyBorder="1"/>
    <xf numFmtId="0" fontId="20" fillId="2" borderId="1" xfId="0" applyFont="1" applyFill="1" applyBorder="1" applyAlignment="1">
      <alignment wrapText="1"/>
    </xf>
    <xf numFmtId="0" fontId="20" fillId="2" borderId="1" xfId="0" applyFont="1" applyFill="1" applyBorder="1" applyAlignment="1">
      <alignment horizontal="center" vertical="center"/>
    </xf>
    <xf numFmtId="0" fontId="20" fillId="2" borderId="1" xfId="0" applyFont="1" applyFill="1" applyBorder="1"/>
    <xf numFmtId="0" fontId="20" fillId="2" borderId="1" xfId="0" applyFont="1" applyFill="1" applyBorder="1" applyAlignment="1">
      <alignment horizontal="left" vertical="top" wrapText="1"/>
    </xf>
    <xf numFmtId="0" fontId="20" fillId="2" borderId="1" xfId="0" applyFont="1" applyFill="1" applyBorder="1" applyAlignment="1">
      <alignment horizontal="left" vertical="top"/>
    </xf>
    <xf numFmtId="0" fontId="20" fillId="2" borderId="1" xfId="0" applyFont="1" applyFill="1" applyBorder="1" applyAlignment="1">
      <alignment horizontal="center" vertical="center" wrapText="1"/>
    </xf>
    <xf numFmtId="0" fontId="20" fillId="16" borderId="1" xfId="0" applyFont="1" applyFill="1" applyBorder="1" applyAlignment="1">
      <alignment wrapText="1"/>
    </xf>
    <xf numFmtId="0" fontId="20" fillId="16" borderId="1" xfId="0" applyFont="1" applyFill="1" applyBorder="1" applyAlignment="1">
      <alignment horizontal="center" vertical="center"/>
    </xf>
    <xf numFmtId="0" fontId="20" fillId="16" borderId="1" xfId="0" applyFont="1" applyFill="1" applyBorder="1" applyAlignment="1">
      <alignment horizontal="left" vertical="top" wrapText="1"/>
    </xf>
    <xf numFmtId="0" fontId="20" fillId="16" borderId="1" xfId="0" applyFont="1" applyFill="1" applyBorder="1"/>
    <xf numFmtId="0" fontId="20" fillId="16" borderId="1" xfId="0" applyFont="1" applyFill="1" applyBorder="1" applyAlignment="1">
      <alignment horizontal="left" vertical="top"/>
    </xf>
    <xf numFmtId="0" fontId="20" fillId="2" borderId="1" xfId="0" applyFont="1" applyFill="1" applyBorder="1" applyAlignment="1">
      <alignment horizontal="center"/>
    </xf>
    <xf numFmtId="0" fontId="0" fillId="2" borderId="1" xfId="0" applyFill="1" applyBorder="1" applyAlignment="1">
      <alignment horizontal="center"/>
    </xf>
    <xf numFmtId="0" fontId="20" fillId="16" borderId="1" xfId="0" applyFont="1" applyFill="1" applyBorder="1" applyAlignment="1">
      <alignment horizontal="center" wrapText="1"/>
    </xf>
    <xf numFmtId="0" fontId="0" fillId="16" borderId="1" xfId="0" applyFill="1" applyBorder="1" applyAlignment="1">
      <alignment horizontal="center"/>
    </xf>
    <xf numFmtId="0" fontId="0" fillId="16" borderId="1" xfId="0" applyFill="1" applyBorder="1" applyAlignment="1">
      <alignment horizontal="center" wrapText="1"/>
    </xf>
    <xf numFmtId="0" fontId="0" fillId="2" borderId="1" xfId="0" applyFill="1" applyBorder="1" applyAlignment="1">
      <alignment horizontal="center" wrapText="1"/>
    </xf>
    <xf numFmtId="0" fontId="20" fillId="16" borderId="1" xfId="0" applyFont="1" applyFill="1" applyBorder="1" applyAlignment="1">
      <alignment horizontal="center"/>
    </xf>
    <xf numFmtId="0" fontId="20" fillId="2" borderId="1" xfId="0" applyFont="1" applyFill="1" applyBorder="1" applyAlignment="1">
      <alignment horizontal="center" wrapText="1"/>
    </xf>
    <xf numFmtId="0" fontId="12" fillId="16" borderId="2" xfId="0" applyFont="1" applyFill="1" applyBorder="1" applyAlignment="1">
      <alignment horizontal="center" vertical="center" wrapText="1"/>
    </xf>
    <xf numFmtId="0" fontId="22" fillId="11" borderId="1" xfId="0" applyFont="1" applyFill="1" applyBorder="1" applyAlignment="1">
      <alignment vertical="center" wrapText="1"/>
    </xf>
    <xf numFmtId="165" fontId="0" fillId="0" borderId="1" xfId="0" applyNumberFormat="1" applyBorder="1"/>
    <xf numFmtId="0" fontId="0" fillId="20" borderId="0" xfId="0" applyFill="1"/>
    <xf numFmtId="0" fontId="0" fillId="20" borderId="18" xfId="0" applyFill="1" applyBorder="1"/>
    <xf numFmtId="0" fontId="0" fillId="20" borderId="0" xfId="0" applyFill="1" applyAlignment="1">
      <alignment wrapText="1"/>
    </xf>
    <xf numFmtId="0" fontId="0" fillId="20" borderId="0" xfId="0" applyFill="1" applyAlignment="1">
      <alignment horizontal="left" vertical="center" wrapText="1"/>
    </xf>
    <xf numFmtId="0" fontId="0" fillId="20" borderId="0" xfId="0" applyFill="1" applyAlignment="1">
      <alignment vertical="center"/>
    </xf>
    <xf numFmtId="0" fontId="0" fillId="20" borderId="0" xfId="0" applyFill="1" applyAlignment="1">
      <alignment horizontal="right" vertical="center" wrapText="1"/>
    </xf>
    <xf numFmtId="0" fontId="0" fillId="20" borderId="0" xfId="0" applyFill="1" applyAlignment="1">
      <alignment horizontal="center" vertical="center"/>
    </xf>
    <xf numFmtId="0" fontId="0" fillId="20" borderId="17" xfId="0" applyFill="1" applyBorder="1" applyAlignment="1">
      <alignment horizontal="left" vertical="center" wrapText="1"/>
    </xf>
    <xf numFmtId="0" fontId="0" fillId="20" borderId="17" xfId="0" applyFill="1" applyBorder="1" applyAlignment="1">
      <alignment vertical="center"/>
    </xf>
    <xf numFmtId="0" fontId="16" fillId="20" borderId="0" xfId="0" applyFont="1" applyFill="1" applyAlignment="1">
      <alignment vertical="top" wrapText="1"/>
    </xf>
    <xf numFmtId="0" fontId="0" fillId="20" borderId="0" xfId="0" applyFill="1" applyAlignment="1">
      <alignment vertical="top" wrapText="1"/>
    </xf>
    <xf numFmtId="0" fontId="1" fillId="20" borderId="0" xfId="0" applyFont="1" applyFill="1" applyAlignment="1">
      <alignment vertical="top"/>
    </xf>
    <xf numFmtId="49" fontId="0" fillId="0" borderId="1" xfId="0" applyNumberFormat="1" applyBorder="1"/>
    <xf numFmtId="49" fontId="0" fillId="0" borderId="1" xfId="0" applyNumberFormat="1" applyBorder="1" applyAlignment="1">
      <alignment horizontal="center"/>
    </xf>
    <xf numFmtId="0" fontId="0" fillId="7" borderId="0" xfId="0" applyFill="1" applyAlignment="1">
      <alignment horizontal="left" vertical="top"/>
    </xf>
    <xf numFmtId="0" fontId="0" fillId="4" borderId="0" xfId="0" applyFill="1" applyAlignment="1">
      <alignment horizontal="left" vertical="top"/>
    </xf>
    <xf numFmtId="0" fontId="1" fillId="10" borderId="1" xfId="0" applyFont="1" applyFill="1" applyBorder="1" applyAlignment="1" applyProtection="1">
      <alignment horizontal="left" vertical="top" wrapText="1"/>
      <protection locked="0"/>
    </xf>
    <xf numFmtId="0" fontId="2" fillId="0" borderId="6" xfId="0" applyFont="1" applyBorder="1" applyAlignment="1">
      <alignment horizontal="left" vertical="top" wrapText="1"/>
    </xf>
    <xf numFmtId="0" fontId="0" fillId="0" borderId="0" xfId="0" applyAlignment="1">
      <alignment horizontal="left" vertical="top"/>
    </xf>
    <xf numFmtId="0" fontId="2" fillId="0" borderId="1" xfId="0" applyFont="1" applyBorder="1" applyAlignment="1">
      <alignment horizontal="left" vertical="top" wrapText="1"/>
    </xf>
    <xf numFmtId="0" fontId="2" fillId="6" borderId="0" xfId="0" applyFont="1" applyFill="1" applyAlignment="1">
      <alignment horizontal="left" vertical="top"/>
    </xf>
    <xf numFmtId="0" fontId="2" fillId="3" borderId="0" xfId="0" applyFont="1" applyFill="1" applyAlignment="1">
      <alignment horizontal="left" vertical="top"/>
    </xf>
    <xf numFmtId="0" fontId="1" fillId="9" borderId="1" xfId="0" applyFont="1" applyFill="1" applyBorder="1" applyAlignment="1" applyProtection="1">
      <alignment horizontal="left" vertical="top" wrapText="1"/>
      <protection locked="0"/>
    </xf>
    <xf numFmtId="0" fontId="2" fillId="0" borderId="5" xfId="0" applyFont="1" applyBorder="1" applyAlignment="1">
      <alignment horizontal="left" vertical="top" wrapText="1"/>
    </xf>
    <xf numFmtId="0" fontId="2" fillId="0" borderId="0" xfId="0" applyFont="1" applyAlignment="1">
      <alignment horizontal="left" vertical="top"/>
    </xf>
    <xf numFmtId="0" fontId="0" fillId="6" borderId="0" xfId="0" applyFill="1" applyAlignment="1">
      <alignment horizontal="left" vertical="top"/>
    </xf>
    <xf numFmtId="0" fontId="0" fillId="3" borderId="0" xfId="0" applyFill="1" applyAlignment="1">
      <alignment horizontal="left" vertical="top"/>
    </xf>
    <xf numFmtId="0" fontId="1" fillId="9" borderId="1" xfId="0" applyFont="1" applyFill="1" applyBorder="1" applyAlignment="1">
      <alignment horizontal="left" vertical="top" wrapText="1"/>
    </xf>
    <xf numFmtId="0" fontId="0" fillId="5" borderId="0" xfId="0" applyFill="1" applyAlignment="1">
      <alignment horizontal="left" vertical="top"/>
    </xf>
    <xf numFmtId="0" fontId="0" fillId="2" borderId="0" xfId="0" applyFill="1" applyAlignment="1">
      <alignment horizontal="left" vertical="top"/>
    </xf>
    <xf numFmtId="0" fontId="1" fillId="8" borderId="15" xfId="0" applyFont="1" applyFill="1" applyBorder="1" applyAlignment="1">
      <alignment horizontal="left" vertical="top" wrapText="1"/>
    </xf>
    <xf numFmtId="0" fontId="0" fillId="5" borderId="0" xfId="0" applyFill="1" applyAlignment="1">
      <alignment horizontal="left" vertical="top" wrapText="1"/>
    </xf>
    <xf numFmtId="0" fontId="0" fillId="2" borderId="0" xfId="0" applyFill="1" applyAlignment="1">
      <alignment horizontal="left" vertical="top" wrapText="1"/>
    </xf>
    <xf numFmtId="0" fontId="0" fillId="0" borderId="0" xfId="0" applyAlignment="1">
      <alignment horizontal="left" vertical="top" wrapText="1"/>
    </xf>
    <xf numFmtId="0" fontId="7" fillId="5" borderId="0" xfId="0" applyFont="1" applyFill="1" applyAlignment="1">
      <alignment horizontal="left" vertical="top" wrapText="1"/>
    </xf>
    <xf numFmtId="0" fontId="7" fillId="2" borderId="0" xfId="0" applyFont="1" applyFill="1" applyAlignment="1">
      <alignment horizontal="left" vertical="top" wrapText="1"/>
    </xf>
    <xf numFmtId="0" fontId="8" fillId="8" borderId="1" xfId="0" applyFont="1" applyFill="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13" xfId="0" applyFont="1" applyBorder="1" applyAlignment="1">
      <alignment horizontal="left" vertical="top" wrapText="1"/>
    </xf>
    <xf numFmtId="0" fontId="2" fillId="0" borderId="7" xfId="0" applyFont="1" applyBorder="1" applyAlignment="1">
      <alignment horizontal="left" vertical="top" wrapText="1"/>
    </xf>
    <xf numFmtId="0" fontId="23" fillId="14" borderId="6" xfId="0" applyFont="1" applyFill="1" applyBorder="1" applyAlignment="1">
      <alignment horizontal="left" vertical="top" wrapText="1"/>
    </xf>
    <xf numFmtId="0" fontId="23" fillId="14" borderId="9" xfId="0" applyFont="1" applyFill="1" applyBorder="1" applyAlignment="1">
      <alignment horizontal="left" vertical="top" wrapText="1"/>
    </xf>
    <xf numFmtId="0" fontId="2" fillId="0" borderId="9" xfId="0" applyFont="1" applyBorder="1" applyAlignment="1">
      <alignment horizontal="left" vertical="top" wrapText="1"/>
    </xf>
    <xf numFmtId="0" fontId="1" fillId="9" borderId="2" xfId="0" applyFont="1" applyFill="1" applyBorder="1" applyAlignment="1" applyProtection="1">
      <alignment vertical="top" wrapText="1"/>
      <protection locked="0"/>
    </xf>
    <xf numFmtId="0" fontId="1" fillId="9" borderId="2" xfId="0" applyFont="1" applyFill="1" applyBorder="1" applyAlignment="1" applyProtection="1">
      <alignment horizontal="left" vertical="top" wrapText="1"/>
      <protection locked="0"/>
    </xf>
    <xf numFmtId="0" fontId="2" fillId="0" borderId="11" xfId="0" applyFont="1" applyBorder="1" applyAlignment="1">
      <alignment horizontal="left" vertical="top" wrapText="1"/>
    </xf>
    <xf numFmtId="0" fontId="2" fillId="0" borderId="10" xfId="0" applyFont="1" applyBorder="1" applyAlignment="1">
      <alignment horizontal="left" vertical="top" wrapText="1"/>
    </xf>
    <xf numFmtId="0" fontId="6" fillId="9" borderId="1"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15" xfId="0" applyFont="1" applyBorder="1" applyAlignment="1">
      <alignment horizontal="left" vertical="top" wrapText="1"/>
    </xf>
    <xf numFmtId="0" fontId="2" fillId="0" borderId="36" xfId="0" applyFont="1" applyBorder="1" applyAlignment="1">
      <alignment horizontal="left" vertical="top" wrapText="1"/>
    </xf>
    <xf numFmtId="0" fontId="2" fillId="0" borderId="37"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4" fillId="8" borderId="3" xfId="0" applyFont="1" applyFill="1" applyBorder="1" applyAlignment="1">
      <alignment vertical="top" wrapText="1"/>
    </xf>
    <xf numFmtId="0" fontId="1" fillId="8" borderId="1" xfId="0" applyFont="1" applyFill="1" applyBorder="1" applyAlignment="1">
      <alignment horizontal="left" vertical="center" wrapText="1"/>
    </xf>
    <xf numFmtId="0" fontId="4" fillId="0" borderId="0" xfId="0" applyFont="1" applyAlignment="1">
      <alignment horizontal="left" vertical="top" wrapText="1"/>
    </xf>
    <xf numFmtId="0" fontId="3" fillId="0" borderId="10" xfId="0" applyFont="1" applyBorder="1" applyAlignment="1">
      <alignment horizontal="left" vertical="top" wrapText="1"/>
    </xf>
    <xf numFmtId="0" fontId="1" fillId="8" borderId="3" xfId="0" applyFont="1" applyFill="1" applyBorder="1" applyAlignment="1">
      <alignment horizontal="left" vertical="top" wrapText="1"/>
    </xf>
    <xf numFmtId="0" fontId="11" fillId="21" borderId="1" xfId="0" applyFont="1" applyFill="1" applyBorder="1" applyAlignment="1">
      <alignment horizontal="left" vertical="center" wrapText="1"/>
    </xf>
    <xf numFmtId="0" fontId="0" fillId="21" borderId="1" xfId="0" applyFill="1" applyBorder="1"/>
    <xf numFmtId="0" fontId="10" fillId="11" borderId="38" xfId="0" applyFont="1" applyFill="1" applyBorder="1" applyAlignment="1">
      <alignment horizontal="center" wrapText="1"/>
    </xf>
    <xf numFmtId="0" fontId="0" fillId="22" borderId="1" xfId="0" applyFill="1" applyBorder="1"/>
    <xf numFmtId="0" fontId="0" fillId="2" borderId="0" xfId="0" applyFill="1" applyAlignment="1">
      <alignment horizontal="center" vertical="center" wrapText="1"/>
    </xf>
    <xf numFmtId="0" fontId="12" fillId="2" borderId="0" xfId="0" applyFont="1" applyFill="1" applyAlignment="1">
      <alignment horizontal="center" vertical="center" wrapText="1"/>
    </xf>
    <xf numFmtId="0" fontId="20" fillId="2" borderId="0" xfId="0" applyFont="1" applyFill="1" applyAlignment="1">
      <alignment wrapText="1"/>
    </xf>
    <xf numFmtId="0" fontId="20" fillId="2" borderId="0" xfId="0" applyFont="1" applyFill="1" applyAlignment="1">
      <alignment horizontal="center" vertical="center"/>
    </xf>
    <xf numFmtId="0" fontId="25" fillId="23" borderId="0" xfId="1" applyAlignment="1">
      <alignment horizontal="center" vertical="center"/>
    </xf>
    <xf numFmtId="0" fontId="0" fillId="17" borderId="1" xfId="0" applyFill="1" applyBorder="1" applyAlignment="1">
      <alignment horizontal="right" wrapText="1"/>
    </xf>
    <xf numFmtId="0" fontId="21" fillId="19" borderId="14" xfId="0" applyFont="1" applyFill="1" applyBorder="1" applyAlignment="1">
      <alignment horizontal="center" vertical="center" wrapText="1"/>
    </xf>
    <xf numFmtId="0" fontId="21" fillId="19" borderId="14" xfId="0" applyFont="1" applyFill="1" applyBorder="1" applyAlignment="1">
      <alignment horizontal="center" vertical="center"/>
    </xf>
    <xf numFmtId="0" fontId="19" fillId="19" borderId="15" xfId="0" applyFont="1" applyFill="1" applyBorder="1" applyAlignment="1">
      <alignment horizontal="left" vertical="center"/>
    </xf>
    <xf numFmtId="0" fontId="19" fillId="19" borderId="33" xfId="0" applyFont="1" applyFill="1" applyBorder="1" applyAlignment="1">
      <alignment horizontal="left" vertical="center"/>
    </xf>
    <xf numFmtId="0" fontId="19" fillId="19" borderId="16" xfId="0" applyFont="1" applyFill="1" applyBorder="1" applyAlignment="1">
      <alignment horizontal="left" vertical="center"/>
    </xf>
    <xf numFmtId="0" fontId="0" fillId="18" borderId="15" xfId="0" applyFill="1" applyBorder="1" applyAlignment="1">
      <alignment horizontal="center" vertical="top" wrapText="1"/>
    </xf>
    <xf numFmtId="0" fontId="0" fillId="18" borderId="33" xfId="0" applyFill="1" applyBorder="1" applyAlignment="1">
      <alignment horizontal="center" vertical="top" wrapText="1"/>
    </xf>
    <xf numFmtId="0" fontId="0" fillId="18" borderId="16" xfId="0" applyFill="1" applyBorder="1" applyAlignment="1">
      <alignment horizontal="center" vertical="top" wrapText="1"/>
    </xf>
    <xf numFmtId="0" fontId="0" fillId="0" borderId="1" xfId="0" applyBorder="1" applyAlignment="1">
      <alignment horizontal="left" vertical="top" wrapText="1"/>
    </xf>
    <xf numFmtId="0" fontId="16" fillId="0" borderId="1" xfId="0" applyFont="1" applyBorder="1" applyAlignment="1">
      <alignment horizontal="left" vertical="top" wrapText="1"/>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5" xfId="0" applyBorder="1" applyAlignment="1">
      <alignment vertical="top" wrapText="1"/>
    </xf>
    <xf numFmtId="0" fontId="0" fillId="0" borderId="33" xfId="0" applyBorder="1" applyAlignment="1">
      <alignment vertical="top" wrapText="1"/>
    </xf>
    <xf numFmtId="0" fontId="0" fillId="0" borderId="16" xfId="0" applyBorder="1" applyAlignment="1">
      <alignment vertical="top" wrapText="1"/>
    </xf>
    <xf numFmtId="0" fontId="1" fillId="0" borderId="15" xfId="0" applyFont="1" applyBorder="1" applyAlignment="1">
      <alignment horizontal="left" vertical="top" wrapText="1"/>
    </xf>
    <xf numFmtId="0" fontId="0" fillId="0" borderId="33" xfId="0" applyBorder="1" applyAlignment="1">
      <alignment horizontal="left" vertical="top" wrapText="1"/>
    </xf>
    <xf numFmtId="0" fontId="0" fillId="0" borderId="16" xfId="0" applyBorder="1" applyAlignment="1">
      <alignment horizontal="left" vertical="top" wrapText="1"/>
    </xf>
    <xf numFmtId="0" fontId="18" fillId="0" borderId="1" xfId="0" applyFont="1" applyBorder="1" applyAlignment="1">
      <alignment horizontal="left" vertical="top" wrapText="1"/>
    </xf>
    <xf numFmtId="0" fontId="0" fillId="0" borderId="1" xfId="0" applyBorder="1" applyAlignment="1">
      <alignment horizontal="left" wrapText="1"/>
    </xf>
    <xf numFmtId="0" fontId="0" fillId="0" borderId="15" xfId="0" applyBorder="1" applyAlignment="1">
      <alignment horizontal="left" vertical="top" wrapText="1"/>
    </xf>
    <xf numFmtId="0" fontId="16" fillId="0" borderId="15" xfId="0" applyFont="1" applyBorder="1" applyAlignment="1">
      <alignment horizontal="left" vertical="top" wrapText="1"/>
    </xf>
    <xf numFmtId="0" fontId="16" fillId="0" borderId="33" xfId="0" applyFont="1" applyBorder="1" applyAlignment="1">
      <alignment horizontal="left" vertical="top" wrapText="1"/>
    </xf>
    <xf numFmtId="0" fontId="16" fillId="0" borderId="16" xfId="0" applyFont="1" applyBorder="1" applyAlignment="1">
      <alignment horizontal="left" vertical="top" wrapText="1"/>
    </xf>
    <xf numFmtId="0" fontId="10" fillId="11" borderId="15" xfId="0" applyFont="1" applyFill="1" applyBorder="1" applyAlignment="1">
      <alignment horizontal="center" wrapText="1"/>
    </xf>
    <xf numFmtId="0" fontId="10" fillId="11" borderId="16" xfId="0" applyFont="1" applyFill="1" applyBorder="1" applyAlignment="1">
      <alignment horizont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12" borderId="1" xfId="0" applyFont="1" applyFill="1" applyBorder="1" applyAlignment="1">
      <alignment horizontal="center" vertical="center" wrapText="1"/>
    </xf>
    <xf numFmtId="0" fontId="11" fillId="12"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12" borderId="2" xfId="0" applyFill="1" applyBorder="1" applyAlignment="1">
      <alignment horizontal="center"/>
    </xf>
    <xf numFmtId="0" fontId="0" fillId="12" borderId="3" xfId="0" applyFill="1" applyBorder="1" applyAlignment="1">
      <alignment horizontal="center"/>
    </xf>
    <xf numFmtId="0" fontId="0" fillId="12" borderId="4"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10" fillId="11" borderId="33" xfId="0" applyFont="1" applyFill="1" applyBorder="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20" xfId="0"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21" xfId="0" applyFont="1" applyFill="1" applyBorder="1" applyAlignment="1">
      <alignment horizontal="center" vertical="center" wrapText="1"/>
    </xf>
    <xf numFmtId="0" fontId="11" fillId="12" borderId="24" xfId="0" applyFont="1" applyFill="1" applyBorder="1" applyAlignment="1">
      <alignment horizontal="center" vertical="center" wrapText="1"/>
    </xf>
    <xf numFmtId="0" fontId="11" fillId="12" borderId="25" xfId="0" applyFont="1" applyFill="1" applyBorder="1" applyAlignment="1">
      <alignment horizontal="center" vertical="center" wrapText="1"/>
    </xf>
    <xf numFmtId="0" fontId="11" fillId="12" borderId="23" xfId="0" applyFont="1" applyFill="1" applyBorder="1" applyAlignment="1">
      <alignment horizontal="center" vertical="center" wrapText="1"/>
    </xf>
    <xf numFmtId="0" fontId="11" fillId="12" borderId="21" xfId="0" applyFont="1" applyFill="1" applyBorder="1" applyAlignment="1">
      <alignment horizontal="center" vertical="center"/>
    </xf>
    <xf numFmtId="0" fontId="11" fillId="12" borderId="20" xfId="0" applyFont="1" applyFill="1" applyBorder="1" applyAlignment="1">
      <alignment horizontal="center" vertical="center"/>
    </xf>
    <xf numFmtId="0" fontId="11" fillId="12" borderId="21"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1" fillId="7" borderId="4" xfId="0" applyFont="1" applyFill="1" applyBorder="1" applyAlignment="1">
      <alignment horizontal="center" vertical="center"/>
    </xf>
    <xf numFmtId="0" fontId="11" fillId="7" borderId="2" xfId="0" applyFont="1" applyFill="1" applyBorder="1" applyAlignment="1">
      <alignment horizontal="center" vertical="center"/>
    </xf>
    <xf numFmtId="0" fontId="11"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21" xfId="0" applyFont="1" applyFill="1" applyBorder="1" applyAlignment="1">
      <alignment horizontal="center" vertical="center"/>
    </xf>
    <xf numFmtId="0" fontId="11" fillId="7" borderId="20" xfId="0" applyFont="1" applyFill="1" applyBorder="1" applyAlignment="1">
      <alignment horizontal="center" vertical="center"/>
    </xf>
    <xf numFmtId="0" fontId="11" fillId="7" borderId="21"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0" fillId="0" borderId="1" xfId="0" applyBorder="1" applyAlignment="1">
      <alignment horizontal="center" vertical="center"/>
    </xf>
    <xf numFmtId="0" fontId="10" fillId="11" borderId="1" xfId="0" applyFont="1" applyFill="1" applyBorder="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2" fontId="0" fillId="0" borderId="2" xfId="0" applyNumberFormat="1" applyBorder="1" applyAlignment="1">
      <alignment horizontal="center" vertical="center" wrapText="1"/>
    </xf>
    <xf numFmtId="0" fontId="11" fillId="2" borderId="2" xfId="0" applyFont="1" applyFill="1" applyBorder="1" applyAlignment="1">
      <alignment horizontal="center" vertical="top"/>
    </xf>
    <xf numFmtId="0" fontId="11" fillId="2" borderId="3" xfId="0" applyFont="1" applyFill="1" applyBorder="1" applyAlignment="1">
      <alignment horizontal="center" vertical="top"/>
    </xf>
    <xf numFmtId="0" fontId="11" fillId="2" borderId="26" xfId="0" applyFont="1" applyFill="1" applyBorder="1" applyAlignment="1">
      <alignment horizontal="center" vertical="top"/>
    </xf>
    <xf numFmtId="0" fontId="9" fillId="11" borderId="1" xfId="0" applyFont="1" applyFill="1" applyBorder="1" applyAlignment="1">
      <alignment horizontal="center" vertical="center" wrapText="1"/>
    </xf>
    <xf numFmtId="0" fontId="11" fillId="12" borderId="29" xfId="0" applyFont="1" applyFill="1" applyBorder="1" applyAlignment="1">
      <alignment horizontal="center" vertical="center"/>
    </xf>
    <xf numFmtId="0" fontId="11" fillId="12" borderId="3" xfId="0" applyFont="1" applyFill="1" applyBorder="1" applyAlignment="1">
      <alignment horizontal="center" vertical="center"/>
    </xf>
    <xf numFmtId="0" fontId="11" fillId="12" borderId="26" xfId="0" applyFont="1" applyFill="1" applyBorder="1" applyAlignment="1">
      <alignment horizontal="center" vertical="center"/>
    </xf>
    <xf numFmtId="0" fontId="11" fillId="7" borderId="29"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26" xfId="0" applyFont="1" applyFill="1" applyBorder="1" applyAlignment="1">
      <alignment horizontal="center" vertical="center"/>
    </xf>
    <xf numFmtId="0" fontId="0" fillId="0" borderId="32" xfId="0" applyBorder="1" applyAlignment="1">
      <alignment horizontal="center" vertical="center" wrapText="1"/>
    </xf>
    <xf numFmtId="164" fontId="15" fillId="13" borderId="27" xfId="0" applyNumberFormat="1" applyFont="1" applyFill="1" applyBorder="1" applyAlignment="1">
      <alignment horizontal="center" vertical="top"/>
    </xf>
    <xf numFmtId="164" fontId="15" fillId="13" borderId="28" xfId="0" applyNumberFormat="1" applyFont="1" applyFill="1" applyBorder="1" applyAlignment="1">
      <alignment horizontal="center" vertical="top"/>
    </xf>
    <xf numFmtId="164" fontId="15" fillId="13" borderId="34" xfId="0" applyNumberFormat="1" applyFont="1" applyFill="1" applyBorder="1" applyAlignment="1">
      <alignment horizontal="center" vertical="top"/>
    </xf>
    <xf numFmtId="0" fontId="11" fillId="12" borderId="29" xfId="0" applyFont="1" applyFill="1" applyBorder="1" applyAlignment="1">
      <alignment horizontal="center" vertical="top"/>
    </xf>
    <xf numFmtId="0" fontId="11" fillId="12" borderId="3" xfId="0" applyFont="1" applyFill="1" applyBorder="1" applyAlignment="1">
      <alignment horizontal="center" vertical="top"/>
    </xf>
    <xf numFmtId="0" fontId="11" fillId="12" borderId="4" xfId="0" applyFont="1" applyFill="1" applyBorder="1" applyAlignment="1">
      <alignment horizontal="center" vertical="top"/>
    </xf>
    <xf numFmtId="0" fontId="11" fillId="7" borderId="2" xfId="0" applyFont="1" applyFill="1" applyBorder="1" applyAlignment="1">
      <alignment horizontal="center" vertical="top"/>
    </xf>
    <xf numFmtId="0" fontId="11" fillId="7" borderId="3" xfId="0" applyFont="1" applyFill="1" applyBorder="1" applyAlignment="1">
      <alignment horizontal="center" vertical="top"/>
    </xf>
    <xf numFmtId="0" fontId="1" fillId="0" borderId="1" xfId="0" applyFont="1" applyBorder="1" applyAlignment="1">
      <alignment horizontal="left" vertical="top" wrapText="1"/>
    </xf>
    <xf numFmtId="0" fontId="9" fillId="15" borderId="15" xfId="0" applyFont="1" applyFill="1" applyBorder="1" applyAlignment="1">
      <alignment horizontal="center"/>
    </xf>
    <xf numFmtId="0" fontId="9" fillId="15" borderId="33" xfId="0" applyFont="1" applyFill="1" applyBorder="1" applyAlignment="1">
      <alignment horizontal="center"/>
    </xf>
    <xf numFmtId="0" fontId="9" fillId="15" borderId="16" xfId="0" applyFont="1" applyFill="1" applyBorder="1" applyAlignment="1">
      <alignment horizontal="center"/>
    </xf>
  </cellXfs>
  <cellStyles count="2">
    <cellStyle name="Neutral" xfId="1"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4.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Ibrahim Abbadi" id="{8A29BEAB-CC9F-4F2C-91D9-61EFCBCEDEC8}" userId="S::Ibrahim.Abbadi@rlbuht.nhs.uk::b8db8f78-65a6-4b3d-a0b3-c7163632a9b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9" dT="2023-02-14T13:33:26.52" personId="{8A29BEAB-CC9F-4F2C-91D9-61EFCBCEDEC8}" id="{3C6A0D3A-291E-4402-9D6B-6A4C5A4019FB}">
    <text>Duplicate mapping. was mapped to D39 - now removed mapping. left for audit trail.</text>
  </threadedComment>
  <threadedComment ref="G21" dT="2023-02-14T16:42:30.05" personId="{8A29BEAB-CC9F-4F2C-91D9-61EFCBCEDEC8}" id="{CF1D01A5-D9E1-4B3A-A33A-B86F4502E09F}">
    <text>Not linked to any dimension on the action plan</text>
  </threadedComment>
  <threadedComment ref="L30" dT="2023-02-14T16:43:10.39" personId="{8A29BEAB-CC9F-4F2C-91D9-61EFCBCEDEC8}" id="{29D472B9-DF12-463C-8DAC-6F03DFBC2DDA}">
    <text>Not listed on dimensions. Mapping removed. left as red for audit trail</text>
  </threadedComment>
  <threadedComment ref="G33" dT="2023-02-14T17:04:15.95" personId="{8A29BEAB-CC9F-4F2C-91D9-61EFCBCEDEC8}" id="{8CB1561A-A823-4A48-9CF8-B8DE7091A7A2}">
    <text>Not listed on dimensions. Mapping removed. left as red for audit trail</text>
  </threadedComment>
  <threadedComment ref="M34" dT="2023-02-14T17:06:30.00" personId="{8A29BEAB-CC9F-4F2C-91D9-61EFCBCEDEC8}" id="{046D3B65-0818-4608-98A5-A52E55756396}">
    <text>Not listed on dimensions. Mapping removed. left as red for audit trail</text>
  </threadedComment>
  <threadedComment ref="J35" dT="2023-02-14T17:08:43.24" personId="{8A29BEAB-CC9F-4F2C-91D9-61EFCBCEDEC8}" id="{FEE47A9A-3496-4AB6-B07C-743616BEAB16}">
    <text>Not listed on dimensions. Mapping removed. left as red for audit trail</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2"/>
  <sheetViews>
    <sheetView tabSelected="1" zoomScale="85" zoomScaleNormal="85" workbookViewId="0">
      <selection activeCell="D20" sqref="D20"/>
    </sheetView>
  </sheetViews>
  <sheetFormatPr defaultRowHeight="15"/>
  <cols>
    <col min="1" max="1" width="11.28515625" customWidth="1"/>
    <col min="2" max="4" width="37.85546875" customWidth="1"/>
  </cols>
  <sheetData>
    <row r="1" spans="1:4" ht="55.5" customHeight="1">
      <c r="A1" s="242" t="s">
        <v>571</v>
      </c>
      <c r="B1" s="243"/>
      <c r="C1" s="243"/>
      <c r="D1" s="243"/>
    </row>
    <row r="2" spans="1:4">
      <c r="A2" s="170" t="s">
        <v>473</v>
      </c>
      <c r="B2" s="170" t="s">
        <v>474</v>
      </c>
      <c r="C2" s="170" t="s">
        <v>475</v>
      </c>
      <c r="D2" s="170" t="s">
        <v>476</v>
      </c>
    </row>
    <row r="3" spans="1:4" ht="71.25" customHeight="1">
      <c r="A3" s="171">
        <v>1</v>
      </c>
      <c r="B3" s="9" t="s">
        <v>485</v>
      </c>
      <c r="C3" s="24" t="s">
        <v>486</v>
      </c>
      <c r="D3" s="185" t="s">
        <v>487</v>
      </c>
    </row>
    <row r="4" spans="1:4" ht="58.5" customHeight="1">
      <c r="A4" s="171">
        <v>2</v>
      </c>
      <c r="B4" s="9" t="s">
        <v>477</v>
      </c>
      <c r="C4" s="24" t="s">
        <v>488</v>
      </c>
      <c r="D4" s="185" t="s">
        <v>489</v>
      </c>
    </row>
    <row r="5" spans="1:4" ht="115.5" customHeight="1">
      <c r="A5" s="171">
        <v>2.1</v>
      </c>
      <c r="B5" s="24" t="s">
        <v>581</v>
      </c>
      <c r="C5" s="24" t="s">
        <v>580</v>
      </c>
      <c r="D5" s="185" t="s">
        <v>579</v>
      </c>
    </row>
    <row r="6" spans="1:4">
      <c r="A6" s="9"/>
      <c r="B6" s="9"/>
      <c r="C6" s="24"/>
      <c r="D6" s="184"/>
    </row>
    <row r="7" spans="1:4">
      <c r="A7" s="9"/>
      <c r="B7" s="9"/>
      <c r="C7" s="9"/>
      <c r="D7" s="184"/>
    </row>
    <row r="8" spans="1:4">
      <c r="A8" s="9"/>
      <c r="B8" s="9"/>
      <c r="C8" s="9"/>
      <c r="D8" s="184"/>
    </row>
    <row r="9" spans="1:4">
      <c r="A9" s="9"/>
      <c r="B9" s="9"/>
      <c r="C9" s="9"/>
      <c r="D9" s="184"/>
    </row>
    <row r="10" spans="1:4">
      <c r="A10" s="9"/>
      <c r="B10" s="9"/>
      <c r="C10" s="9"/>
      <c r="D10" s="184"/>
    </row>
    <row r="11" spans="1:4">
      <c r="A11" s="9"/>
      <c r="B11" s="9"/>
      <c r="C11" s="9"/>
      <c r="D11" s="184"/>
    </row>
    <row r="12" spans="1:4">
      <c r="A12" s="9"/>
      <c r="B12" s="9"/>
      <c r="C12" s="9"/>
      <c r="D12" s="184"/>
    </row>
  </sheetData>
  <mergeCells count="1">
    <mergeCell ref="A1:D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R20"/>
  <sheetViews>
    <sheetView view="pageBreakPreview" zoomScaleNormal="85" zoomScaleSheetLayoutView="100" workbookViewId="0">
      <selection activeCell="A2" sqref="A2"/>
    </sheetView>
  </sheetViews>
  <sheetFormatPr defaultRowHeight="15"/>
  <cols>
    <col min="1" max="1" width="65.140625" customWidth="1"/>
    <col min="2" max="2" width="46.85546875" style="190" customWidth="1"/>
  </cols>
  <sheetData>
    <row r="1" spans="1:70" s="4" customFormat="1">
      <c r="A1" s="4" t="s">
        <v>210</v>
      </c>
      <c r="B1" s="200"/>
      <c r="C1" s="173"/>
      <c r="D1" s="172"/>
      <c r="E1" s="172"/>
      <c r="F1" s="172"/>
      <c r="G1" s="172"/>
      <c r="H1" s="172"/>
      <c r="I1" s="172"/>
      <c r="J1" s="172"/>
      <c r="K1" s="172"/>
      <c r="L1" s="172"/>
      <c r="M1" s="172"/>
      <c r="N1" s="172"/>
      <c r="O1" s="172"/>
      <c r="P1" s="172"/>
      <c r="Q1" s="172"/>
      <c r="R1" s="172"/>
      <c r="S1" s="172"/>
      <c r="T1" s="172"/>
      <c r="U1" s="172"/>
      <c r="V1" s="172"/>
      <c r="W1" s="172"/>
      <c r="X1" s="172"/>
      <c r="Y1" s="172"/>
      <c r="Z1" s="172"/>
      <c r="AA1" s="172"/>
    </row>
    <row r="2" spans="1:70" s="1" customFormat="1">
      <c r="A2" s="1" t="s">
        <v>209</v>
      </c>
      <c r="B2" s="201"/>
      <c r="C2" s="173"/>
      <c r="D2" s="172"/>
      <c r="E2" s="172"/>
      <c r="F2" s="172"/>
      <c r="G2" s="172"/>
      <c r="H2" s="172"/>
      <c r="I2" s="172"/>
      <c r="J2" s="172"/>
      <c r="K2" s="172"/>
      <c r="L2" s="172"/>
      <c r="M2" s="172"/>
      <c r="N2" s="172"/>
      <c r="O2" s="172"/>
      <c r="P2" s="172"/>
      <c r="Q2" s="172"/>
      <c r="R2" s="172"/>
      <c r="S2" s="172"/>
      <c r="T2" s="172"/>
      <c r="U2" s="172"/>
      <c r="V2" s="172"/>
      <c r="W2" s="172"/>
      <c r="X2" s="172"/>
      <c r="Y2" s="172"/>
      <c r="Z2" s="172"/>
      <c r="AA2" s="172"/>
    </row>
    <row r="3" spans="1:70">
      <c r="C3" s="173"/>
      <c r="D3" s="172"/>
      <c r="E3" s="172"/>
      <c r="F3" s="172"/>
      <c r="G3" s="172"/>
      <c r="H3" s="172"/>
      <c r="I3" s="172"/>
      <c r="J3" s="172"/>
      <c r="K3" s="172"/>
      <c r="L3" s="172"/>
      <c r="M3" s="172"/>
      <c r="N3" s="172"/>
      <c r="O3" s="172"/>
      <c r="P3" s="172"/>
      <c r="Q3" s="172"/>
      <c r="R3" s="172"/>
      <c r="S3" s="172"/>
      <c r="T3" s="172"/>
      <c r="U3" s="172"/>
      <c r="V3" s="172"/>
      <c r="W3" s="172"/>
      <c r="X3" s="172"/>
      <c r="Y3" s="172"/>
      <c r="Z3" s="172"/>
      <c r="AA3" s="172"/>
    </row>
    <row r="4" spans="1:70" ht="45">
      <c r="A4" s="33" t="s">
        <v>198</v>
      </c>
      <c r="B4" s="202" t="s">
        <v>527</v>
      </c>
      <c r="C4" s="173"/>
      <c r="D4" s="172"/>
      <c r="E4" s="172"/>
      <c r="F4" s="172"/>
      <c r="G4" s="172"/>
      <c r="H4" s="172"/>
      <c r="I4" s="172"/>
      <c r="J4" s="172"/>
      <c r="K4" s="172"/>
      <c r="L4" s="172"/>
      <c r="M4" s="172"/>
      <c r="N4" s="172"/>
      <c r="O4" s="172"/>
      <c r="P4" s="172"/>
      <c r="Q4" s="172"/>
      <c r="R4" s="172"/>
      <c r="S4" s="172"/>
      <c r="T4" s="172"/>
      <c r="U4" s="172"/>
      <c r="V4" s="172"/>
      <c r="W4" s="172"/>
      <c r="X4" s="172"/>
      <c r="Y4" s="172"/>
      <c r="Z4" s="172"/>
      <c r="AA4" s="172"/>
    </row>
    <row r="5" spans="1:70" ht="51">
      <c r="A5" s="37" t="s">
        <v>32</v>
      </c>
      <c r="B5" s="221" t="s">
        <v>526</v>
      </c>
      <c r="C5" s="173"/>
      <c r="D5" s="172"/>
      <c r="E5" s="172"/>
      <c r="F5" s="172"/>
      <c r="G5" s="172"/>
      <c r="H5" s="172"/>
      <c r="I5" s="172"/>
      <c r="J5" s="172"/>
      <c r="K5" s="172"/>
      <c r="L5" s="172"/>
      <c r="M5" s="172"/>
      <c r="N5" s="172"/>
      <c r="O5" s="172"/>
      <c r="P5" s="172"/>
      <c r="Q5" s="172"/>
      <c r="R5" s="172"/>
      <c r="S5" s="172"/>
      <c r="T5" s="172"/>
      <c r="U5" s="172"/>
      <c r="V5" s="172"/>
      <c r="W5" s="172"/>
      <c r="X5" s="172"/>
      <c r="Y5" s="172"/>
      <c r="Z5" s="172"/>
      <c r="AA5" s="172"/>
    </row>
    <row r="6" spans="1:70" s="9" customFormat="1" ht="38.25">
      <c r="A6" s="30" t="s">
        <v>33</v>
      </c>
      <c r="B6" s="222" t="s">
        <v>313</v>
      </c>
      <c r="C6" s="173"/>
      <c r="D6" s="172"/>
      <c r="E6" s="172"/>
      <c r="F6" s="172"/>
      <c r="G6" s="172"/>
      <c r="H6" s="172"/>
      <c r="I6" s="172"/>
      <c r="J6" s="172"/>
      <c r="K6" s="172"/>
      <c r="L6" s="172"/>
      <c r="M6" s="172"/>
      <c r="N6" s="172"/>
      <c r="O6" s="172"/>
      <c r="P6" s="172"/>
      <c r="Q6" s="172"/>
      <c r="R6" s="172"/>
      <c r="S6" s="172"/>
      <c r="T6" s="172"/>
      <c r="U6" s="172"/>
      <c r="V6" s="172"/>
      <c r="W6" s="172"/>
      <c r="X6" s="172"/>
      <c r="Y6" s="172"/>
      <c r="Z6" s="172"/>
      <c r="AA6" s="172"/>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row>
    <row r="7" spans="1:70" s="9" customFormat="1" ht="51">
      <c r="A7" s="30" t="s">
        <v>34</v>
      </c>
      <c r="B7" s="222" t="s">
        <v>522</v>
      </c>
      <c r="C7" s="173"/>
      <c r="D7" s="172"/>
      <c r="E7" s="172"/>
      <c r="F7" s="172"/>
      <c r="G7" s="172"/>
      <c r="H7" s="172"/>
      <c r="I7" s="172"/>
      <c r="J7" s="172"/>
      <c r="K7" s="172"/>
      <c r="L7" s="172"/>
      <c r="M7" s="172"/>
      <c r="N7" s="172"/>
      <c r="O7" s="172"/>
      <c r="P7" s="172"/>
      <c r="Q7" s="172"/>
      <c r="R7" s="172"/>
      <c r="S7" s="172"/>
      <c r="T7" s="172"/>
      <c r="U7" s="172"/>
      <c r="V7" s="172"/>
      <c r="W7" s="172"/>
      <c r="X7" s="172"/>
      <c r="Y7" s="172"/>
      <c r="Z7" s="172"/>
      <c r="AA7" s="172"/>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row>
    <row r="8" spans="1:70" s="9" customFormat="1" ht="25.5">
      <c r="A8" s="30" t="s">
        <v>35</v>
      </c>
      <c r="B8" s="222" t="s">
        <v>314</v>
      </c>
      <c r="C8" s="173"/>
      <c r="D8" s="172"/>
      <c r="E8" s="172"/>
      <c r="F8" s="172"/>
      <c r="G8" s="172"/>
      <c r="H8" s="172"/>
      <c r="I8" s="172"/>
      <c r="J8" s="172"/>
      <c r="K8" s="172"/>
      <c r="L8" s="172"/>
      <c r="M8" s="172"/>
      <c r="N8" s="172"/>
      <c r="O8" s="172"/>
      <c r="P8" s="172"/>
      <c r="Q8" s="172"/>
      <c r="R8" s="172"/>
      <c r="S8" s="172"/>
      <c r="T8" s="172"/>
      <c r="U8" s="172"/>
      <c r="V8" s="172"/>
      <c r="W8" s="172"/>
      <c r="X8" s="172"/>
      <c r="Y8" s="172"/>
      <c r="Z8" s="172"/>
      <c r="AA8" s="172"/>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row>
    <row r="9" spans="1:70" s="9" customFormat="1" ht="51">
      <c r="A9" s="30" t="s">
        <v>36</v>
      </c>
      <c r="B9" s="222" t="s">
        <v>315</v>
      </c>
      <c r="C9" s="173"/>
      <c r="D9" s="172"/>
      <c r="E9" s="172"/>
      <c r="F9" s="172"/>
      <c r="G9" s="172"/>
      <c r="H9" s="172"/>
      <c r="I9" s="172"/>
      <c r="J9" s="172"/>
      <c r="K9" s="172"/>
      <c r="L9" s="172"/>
      <c r="M9" s="172"/>
      <c r="N9" s="172"/>
      <c r="O9" s="172"/>
      <c r="P9" s="172"/>
      <c r="Q9" s="172"/>
      <c r="R9" s="172"/>
      <c r="S9" s="172"/>
      <c r="T9" s="172"/>
      <c r="U9" s="172"/>
      <c r="V9" s="172"/>
      <c r="W9" s="172"/>
      <c r="X9" s="172"/>
      <c r="Y9" s="172"/>
      <c r="Z9" s="172"/>
      <c r="AA9" s="172"/>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row>
    <row r="10" spans="1:70" s="9" customFormat="1" ht="38.25">
      <c r="A10" s="30" t="s">
        <v>37</v>
      </c>
      <c r="B10" s="223" t="s">
        <v>523</v>
      </c>
      <c r="C10" s="173"/>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row>
    <row r="11" spans="1:70" s="9" customFormat="1" ht="140.25">
      <c r="A11" s="30" t="s">
        <v>38</v>
      </c>
      <c r="B11" s="222" t="s">
        <v>524</v>
      </c>
      <c r="C11" s="173"/>
      <c r="D11" s="172"/>
      <c r="E11" s="172"/>
      <c r="F11" s="172"/>
      <c r="G11" s="172"/>
      <c r="H11" s="172"/>
      <c r="I11" s="172"/>
      <c r="J11" s="172"/>
      <c r="K11" s="172"/>
      <c r="L11" s="172"/>
      <c r="M11" s="172"/>
      <c r="N11" s="172"/>
      <c r="O11" s="172"/>
      <c r="P11" s="172"/>
      <c r="Q11" s="172"/>
      <c r="R11" s="172"/>
      <c r="S11" s="172"/>
      <c r="T11" s="172"/>
      <c r="U11" s="172"/>
      <c r="V11" s="172"/>
      <c r="W11" s="172"/>
      <c r="X11" s="172"/>
      <c r="Y11" s="172"/>
      <c r="Z11" s="172"/>
      <c r="AA11" s="172"/>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row>
    <row r="12" spans="1:70" ht="38.25">
      <c r="A12" s="38" t="s">
        <v>39</v>
      </c>
      <c r="B12" s="223" t="s">
        <v>523</v>
      </c>
      <c r="C12" s="173"/>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row>
    <row r="13" spans="1:70" ht="60">
      <c r="A13" s="36" t="s">
        <v>199</v>
      </c>
      <c r="B13" s="202" t="s">
        <v>240</v>
      </c>
      <c r="C13" s="173"/>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row>
    <row r="14" spans="1:70" ht="102">
      <c r="A14" s="28" t="s">
        <v>40</v>
      </c>
      <c r="B14" s="224" t="s">
        <v>394</v>
      </c>
      <c r="C14" s="173"/>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row>
    <row r="15" spans="1:70" ht="38.25">
      <c r="A15" s="32" t="s">
        <v>41</v>
      </c>
      <c r="B15" s="223" t="s">
        <v>523</v>
      </c>
      <c r="C15" s="173"/>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row>
    <row r="16" spans="1:70" ht="30">
      <c r="A16" s="40" t="s">
        <v>201</v>
      </c>
      <c r="B16" s="202" t="s">
        <v>240</v>
      </c>
      <c r="C16" s="173"/>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row>
    <row r="17" spans="1:70" s="9" customFormat="1" ht="127.5">
      <c r="A17" s="39" t="s">
        <v>42</v>
      </c>
      <c r="B17" s="222" t="s">
        <v>525</v>
      </c>
      <c r="C17" s="173"/>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row>
    <row r="18" spans="1:70">
      <c r="C18" s="173"/>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row>
    <row r="19" spans="1:70">
      <c r="C19" s="173"/>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row>
    <row r="20" spans="1:70">
      <c r="C20" s="173"/>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row>
  </sheetData>
  <pageMargins left="0.70866141732283472" right="0.70866141732283472" top="0.74803149606299213" bottom="0.74803149606299213" header="0.31496062992125984" footer="0.31496062992125984"/>
  <pageSetup paperSize="9" scale="1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CT45"/>
  <sheetViews>
    <sheetView view="pageBreakPreview" topLeftCell="A40" zoomScaleNormal="85" zoomScaleSheetLayoutView="100" workbookViewId="0">
      <selection activeCell="B28" sqref="B28"/>
    </sheetView>
  </sheetViews>
  <sheetFormatPr defaultRowHeight="15"/>
  <cols>
    <col min="1" max="1" width="50.28515625" customWidth="1"/>
    <col min="2" max="2" width="49.7109375" style="190" customWidth="1"/>
  </cols>
  <sheetData>
    <row r="1" spans="1:2" s="5" customFormat="1">
      <c r="A1" s="5" t="s">
        <v>211</v>
      </c>
      <c r="B1" s="197"/>
    </row>
    <row r="2" spans="1:2" s="2" customFormat="1" ht="45">
      <c r="A2" s="146" t="s">
        <v>212</v>
      </c>
      <c r="B2" s="198"/>
    </row>
    <row r="4" spans="1:2" s="42" customFormat="1" ht="66" customHeight="1">
      <c r="A4" s="41" t="s">
        <v>202</v>
      </c>
      <c r="B4" s="194" t="s">
        <v>527</v>
      </c>
    </row>
    <row r="5" spans="1:2" ht="57.75" customHeight="1">
      <c r="A5" s="28" t="s">
        <v>43</v>
      </c>
      <c r="B5" s="210" t="s">
        <v>369</v>
      </c>
    </row>
    <row r="6" spans="1:2" ht="38.25">
      <c r="A6" s="29" t="s">
        <v>44</v>
      </c>
      <c r="B6" s="215" t="s">
        <v>316</v>
      </c>
    </row>
    <row r="7" spans="1:2" ht="63.75">
      <c r="A7" s="32" t="s">
        <v>45</v>
      </c>
      <c r="B7" s="215" t="s">
        <v>530</v>
      </c>
    </row>
    <row r="8" spans="1:2" ht="72.75" customHeight="1">
      <c r="A8" s="30" t="s">
        <v>46</v>
      </c>
      <c r="B8" s="209" t="s">
        <v>531</v>
      </c>
    </row>
    <row r="9" spans="1:2" ht="76.5">
      <c r="A9" s="30" t="s">
        <v>47</v>
      </c>
      <c r="B9" s="209" t="s">
        <v>370</v>
      </c>
    </row>
    <row r="10" spans="1:2" ht="183" customHeight="1">
      <c r="A10" s="30" t="s">
        <v>48</v>
      </c>
      <c r="B10" s="209" t="s">
        <v>532</v>
      </c>
    </row>
    <row r="11" spans="1:2" ht="48" customHeight="1">
      <c r="A11" s="30" t="s">
        <v>49</v>
      </c>
      <c r="B11" s="209" t="s">
        <v>533</v>
      </c>
    </row>
    <row r="12" spans="1:2" ht="114.75">
      <c r="A12" s="30" t="s">
        <v>50</v>
      </c>
      <c r="B12" s="209" t="s">
        <v>534</v>
      </c>
    </row>
    <row r="13" spans="1:2" ht="76.5">
      <c r="A13" s="30" t="s">
        <v>51</v>
      </c>
      <c r="B13" s="209" t="s">
        <v>535</v>
      </c>
    </row>
    <row r="14" spans="1:2" ht="94.5" customHeight="1">
      <c r="A14" s="30" t="s">
        <v>52</v>
      </c>
      <c r="B14" s="209" t="s">
        <v>542</v>
      </c>
    </row>
    <row r="15" spans="1:2" ht="57" customHeight="1">
      <c r="A15" s="30" t="s">
        <v>53</v>
      </c>
      <c r="B15" s="209" t="s">
        <v>536</v>
      </c>
    </row>
    <row r="16" spans="1:2" ht="80.25" customHeight="1">
      <c r="A16" s="50" t="s">
        <v>54</v>
      </c>
      <c r="B16" s="209" t="s">
        <v>536</v>
      </c>
    </row>
    <row r="17" spans="1:98" s="44" customFormat="1" ht="90">
      <c r="A17" s="43" t="s">
        <v>203</v>
      </c>
      <c r="B17" s="199" t="s">
        <v>241</v>
      </c>
    </row>
    <row r="18" spans="1:98" ht="51">
      <c r="A18" s="28" t="s">
        <v>55</v>
      </c>
      <c r="B18" s="210" t="s">
        <v>537</v>
      </c>
    </row>
    <row r="19" spans="1:98" ht="42.75" customHeight="1">
      <c r="A19" s="29" t="s">
        <v>56</v>
      </c>
      <c r="B19" s="215" t="s">
        <v>374</v>
      </c>
    </row>
    <row r="20" spans="1:98" ht="42" customHeight="1">
      <c r="A20" s="29" t="s">
        <v>57</v>
      </c>
      <c r="B20" s="215" t="s">
        <v>374</v>
      </c>
    </row>
    <row r="21" spans="1:98" ht="38.25">
      <c r="A21" s="29" t="s">
        <v>58</v>
      </c>
      <c r="B21" s="215" t="s">
        <v>317</v>
      </c>
    </row>
    <row r="22" spans="1:98" ht="51">
      <c r="A22" s="29" t="s">
        <v>59</v>
      </c>
      <c r="B22" s="215" t="s">
        <v>318</v>
      </c>
    </row>
    <row r="23" spans="1:98" ht="51">
      <c r="A23" s="32" t="s">
        <v>60</v>
      </c>
      <c r="B23" s="209" t="s">
        <v>319</v>
      </c>
    </row>
    <row r="24" spans="1:98" ht="66" customHeight="1">
      <c r="A24" s="32" t="s">
        <v>61</v>
      </c>
      <c r="B24" s="209" t="s">
        <v>330</v>
      </c>
    </row>
    <row r="25" spans="1:98" s="23" customFormat="1" ht="63.75">
      <c r="A25" s="34" t="s">
        <v>62</v>
      </c>
      <c r="B25" s="209" t="s">
        <v>320</v>
      </c>
    </row>
    <row r="26" spans="1:98" s="44" customFormat="1" ht="75">
      <c r="A26" s="43" t="s">
        <v>204</v>
      </c>
      <c r="B26" s="199" t="s">
        <v>241</v>
      </c>
    </row>
    <row r="27" spans="1:98" ht="89.25">
      <c r="A27" s="51" t="s">
        <v>63</v>
      </c>
      <c r="B27" s="215" t="s">
        <v>396</v>
      </c>
    </row>
    <row r="28" spans="1:98" ht="122.25" customHeight="1">
      <c r="A28" s="29" t="s">
        <v>64</v>
      </c>
      <c r="B28" s="215" t="s">
        <v>397</v>
      </c>
    </row>
    <row r="29" spans="1:98" s="23" customFormat="1" ht="71.25" customHeight="1">
      <c r="A29" s="29" t="s">
        <v>57</v>
      </c>
      <c r="B29" s="219" t="s">
        <v>321</v>
      </c>
      <c r="C29"/>
      <c r="D29"/>
    </row>
    <row r="30" spans="1:98" s="23" customFormat="1" ht="123" customHeight="1">
      <c r="A30" s="34" t="s">
        <v>65</v>
      </c>
      <c r="B30" s="191" t="s">
        <v>397</v>
      </c>
      <c r="C30"/>
      <c r="D30"/>
    </row>
    <row r="31" spans="1:98" s="45" customFormat="1" ht="60">
      <c r="A31" s="43" t="s">
        <v>207</v>
      </c>
      <c r="B31" s="220" t="s">
        <v>241</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row>
    <row r="32" spans="1:98" s="24" customFormat="1" ht="51.75">
      <c r="A32" s="14" t="s">
        <v>66</v>
      </c>
      <c r="B32" s="191" t="s">
        <v>322</v>
      </c>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row>
    <row r="33" spans="1:98" s="24" customFormat="1" ht="63.75">
      <c r="A33" s="14" t="s">
        <v>67</v>
      </c>
      <c r="B33" s="191" t="s">
        <v>323</v>
      </c>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row>
    <row r="34" spans="1:98" s="24" customFormat="1" ht="63.75">
      <c r="A34" s="14" t="s">
        <v>68</v>
      </c>
      <c r="B34" s="191" t="s">
        <v>323</v>
      </c>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row>
    <row r="35" spans="1:98" s="24" customFormat="1" ht="63.75">
      <c r="A35" s="30" t="s">
        <v>69</v>
      </c>
      <c r="B35" s="191" t="s">
        <v>324</v>
      </c>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row>
    <row r="36" spans="1:98" s="45" customFormat="1" ht="60">
      <c r="A36" s="43" t="s">
        <v>205</v>
      </c>
      <c r="B36" s="220" t="s">
        <v>241</v>
      </c>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row>
    <row r="37" spans="1:98" s="9" customFormat="1" ht="26.25">
      <c r="A37" s="14" t="s">
        <v>70</v>
      </c>
      <c r="B37" s="191" t="s">
        <v>325</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row>
    <row r="38" spans="1:98" s="9" customFormat="1" ht="26.25">
      <c r="A38" s="14" t="s">
        <v>71</v>
      </c>
      <c r="B38" s="191" t="s">
        <v>325</v>
      </c>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row>
    <row r="39" spans="1:98" s="9" customFormat="1" ht="39">
      <c r="A39" s="14" t="s">
        <v>72</v>
      </c>
      <c r="B39" s="191" t="s">
        <v>325</v>
      </c>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row>
    <row r="40" spans="1:98" s="9" customFormat="1" ht="45">
      <c r="A40" s="43" t="s">
        <v>206</v>
      </c>
      <c r="B40" s="220" t="s">
        <v>241</v>
      </c>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row>
    <row r="41" spans="1:98" s="9" customFormat="1" ht="76.5">
      <c r="A41" s="14" t="s">
        <v>73</v>
      </c>
      <c r="B41" s="191" t="s">
        <v>538</v>
      </c>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row>
    <row r="42" spans="1:98" s="9" customFormat="1" ht="76.5">
      <c r="A42" s="30" t="s">
        <v>74</v>
      </c>
      <c r="B42" s="191" t="s">
        <v>539</v>
      </c>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row>
    <row r="43" spans="1:98" ht="114.75">
      <c r="A43" s="30" t="s">
        <v>75</v>
      </c>
      <c r="B43" s="191" t="s">
        <v>540</v>
      </c>
    </row>
    <row r="44" spans="1:98" ht="38.25">
      <c r="A44" s="30" t="s">
        <v>76</v>
      </c>
      <c r="B44" s="191" t="s">
        <v>326</v>
      </c>
    </row>
    <row r="45" spans="1:98" ht="89.25">
      <c r="A45" s="14" t="s">
        <v>77</v>
      </c>
      <c r="B45" s="191" t="s">
        <v>541</v>
      </c>
    </row>
  </sheetData>
  <pageMargins left="0.70866141732283472" right="0.70866141732283472" top="0.74803149606299213" bottom="0.74803149606299213" header="0.31496062992125984" footer="0.31496062992125984"/>
  <pageSetup paperSize="9" scale="1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13"/>
  <sheetViews>
    <sheetView view="pageBreakPreview" topLeftCell="A10" zoomScaleNormal="85" zoomScaleSheetLayoutView="100" workbookViewId="0">
      <selection activeCell="A11" sqref="A11"/>
    </sheetView>
  </sheetViews>
  <sheetFormatPr defaultRowHeight="15"/>
  <cols>
    <col min="1" max="1" width="48.42578125" customWidth="1"/>
    <col min="2" max="2" width="53.7109375" style="190" bestFit="1" customWidth="1"/>
    <col min="3" max="3" width="0.140625" customWidth="1"/>
  </cols>
  <sheetData>
    <row r="1" spans="1:3" s="5" customFormat="1">
      <c r="A1" s="5" t="s">
        <v>211</v>
      </c>
      <c r="B1" s="197"/>
    </row>
    <row r="2" spans="1:3" s="2" customFormat="1" ht="60">
      <c r="A2" s="146" t="s">
        <v>213</v>
      </c>
      <c r="B2" s="198"/>
    </row>
    <row r="4" spans="1:3" ht="69" customHeight="1">
      <c r="A4" s="41" t="s">
        <v>214</v>
      </c>
      <c r="B4" s="194" t="s">
        <v>527</v>
      </c>
    </row>
    <row r="5" spans="1:3" ht="267.75">
      <c r="A5" s="28" t="s">
        <v>78</v>
      </c>
      <c r="B5" s="210" t="s">
        <v>327</v>
      </c>
      <c r="C5" s="9"/>
    </row>
    <row r="6" spans="1:3" ht="178.5">
      <c r="A6" s="29" t="s">
        <v>79</v>
      </c>
      <c r="B6" s="191" t="s">
        <v>382</v>
      </c>
      <c r="C6" s="9"/>
    </row>
    <row r="7" spans="1:3" ht="67.5" customHeight="1">
      <c r="A7" s="29" t="s">
        <v>80</v>
      </c>
      <c r="B7" s="215" t="s">
        <v>380</v>
      </c>
      <c r="C7" s="9"/>
    </row>
    <row r="8" spans="1:3" ht="89.25">
      <c r="A8" s="29" t="s">
        <v>81</v>
      </c>
      <c r="B8" s="215" t="s">
        <v>328</v>
      </c>
      <c r="C8" s="9"/>
    </row>
    <row r="9" spans="1:3" ht="63.75">
      <c r="A9" s="32" t="s">
        <v>82</v>
      </c>
      <c r="B9" s="209" t="s">
        <v>329</v>
      </c>
      <c r="C9" s="9"/>
    </row>
    <row r="10" spans="1:3" ht="75">
      <c r="A10" s="41" t="s">
        <v>215</v>
      </c>
      <c r="B10" s="194" t="s">
        <v>241</v>
      </c>
      <c r="C10" s="9"/>
    </row>
    <row r="11" spans="1:3" ht="89.25">
      <c r="A11" s="28" t="s">
        <v>575</v>
      </c>
      <c r="B11" s="215" t="s">
        <v>380</v>
      </c>
      <c r="C11" s="9"/>
    </row>
    <row r="12" spans="1:3" ht="89.25">
      <c r="A12" s="51" t="s">
        <v>83</v>
      </c>
      <c r="B12" s="215" t="s">
        <v>381</v>
      </c>
      <c r="C12" s="9"/>
    </row>
    <row r="13" spans="1:3" ht="51">
      <c r="A13" s="51" t="s">
        <v>84</v>
      </c>
      <c r="B13" s="218" t="s">
        <v>331</v>
      </c>
      <c r="C13" s="9"/>
    </row>
  </sheetData>
  <pageMargins left="0.70866141732283472" right="0.70866141732283472" top="0.74803149606299213" bottom="0.74803149606299213" header="0.31496062992125984" footer="0.31496062992125984"/>
  <pageSetup paperSize="9" scale="42"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26"/>
  <sheetViews>
    <sheetView view="pageBreakPreview" topLeftCell="A19" zoomScaleNormal="85" zoomScaleSheetLayoutView="100" workbookViewId="0">
      <selection activeCell="B22" sqref="B22"/>
    </sheetView>
  </sheetViews>
  <sheetFormatPr defaultRowHeight="15"/>
  <cols>
    <col min="1" max="1" width="45.7109375" customWidth="1"/>
    <col min="2" max="2" width="50.5703125" style="190" bestFit="1" customWidth="1"/>
  </cols>
  <sheetData>
    <row r="1" spans="1:2" s="5" customFormat="1">
      <c r="A1" s="5" t="s">
        <v>211</v>
      </c>
      <c r="B1" s="197"/>
    </row>
    <row r="2" spans="1:2" s="2" customFormat="1" ht="45">
      <c r="A2" s="146" t="s">
        <v>219</v>
      </c>
      <c r="B2" s="198"/>
    </row>
    <row r="4" spans="1:2" ht="105">
      <c r="A4" s="41" t="s">
        <v>216</v>
      </c>
      <c r="B4" s="194" t="s">
        <v>527</v>
      </c>
    </row>
    <row r="5" spans="1:2" ht="63.75">
      <c r="A5" s="28" t="s">
        <v>85</v>
      </c>
      <c r="B5" s="195" t="s">
        <v>371</v>
      </c>
    </row>
    <row r="6" spans="1:2" ht="51">
      <c r="A6" s="29" t="s">
        <v>86</v>
      </c>
      <c r="B6" s="189" t="s">
        <v>332</v>
      </c>
    </row>
    <row r="7" spans="1:2" ht="38.25">
      <c r="A7" s="29" t="s">
        <v>87</v>
      </c>
      <c r="B7" s="189" t="s">
        <v>543</v>
      </c>
    </row>
    <row r="8" spans="1:2" ht="63.75">
      <c r="A8" s="29" t="s">
        <v>88</v>
      </c>
      <c r="B8" s="209" t="s">
        <v>333</v>
      </c>
    </row>
    <row r="9" spans="1:2" ht="63.75">
      <c r="A9" s="29" t="s">
        <v>89</v>
      </c>
      <c r="B9" s="209" t="s">
        <v>334</v>
      </c>
    </row>
    <row r="10" spans="1:2" ht="102">
      <c r="A10" s="29" t="s">
        <v>90</v>
      </c>
      <c r="B10" s="215" t="s">
        <v>523</v>
      </c>
    </row>
    <row r="11" spans="1:2" ht="38.25">
      <c r="A11" s="29" t="s">
        <v>91</v>
      </c>
      <c r="B11" s="215" t="s">
        <v>523</v>
      </c>
    </row>
    <row r="12" spans="1:2" ht="38.25">
      <c r="A12" s="29" t="s">
        <v>92</v>
      </c>
      <c r="B12" s="215" t="s">
        <v>523</v>
      </c>
    </row>
    <row r="13" spans="1:2" ht="60">
      <c r="A13" s="41" t="s">
        <v>217</v>
      </c>
      <c r="B13" s="194" t="s">
        <v>241</v>
      </c>
    </row>
    <row r="14" spans="1:2" ht="38.25">
      <c r="A14" s="29" t="s">
        <v>93</v>
      </c>
      <c r="B14" s="189" t="s">
        <v>372</v>
      </c>
    </row>
    <row r="15" spans="1:2" ht="38.25">
      <c r="A15" s="29" t="s">
        <v>94</v>
      </c>
      <c r="B15" s="215" t="s">
        <v>523</v>
      </c>
    </row>
    <row r="16" spans="1:2" ht="38.25">
      <c r="A16" s="29" t="s">
        <v>95</v>
      </c>
      <c r="B16" s="215" t="s">
        <v>523</v>
      </c>
    </row>
    <row r="17" spans="1:2" ht="63.75">
      <c r="A17" s="29" t="s">
        <v>96</v>
      </c>
      <c r="B17" s="215" t="s">
        <v>523</v>
      </c>
    </row>
    <row r="18" spans="1:2" ht="76.5">
      <c r="A18" s="29" t="s">
        <v>97</v>
      </c>
      <c r="B18" s="215" t="s">
        <v>544</v>
      </c>
    </row>
    <row r="19" spans="1:2" ht="38.25">
      <c r="A19" s="29" t="s">
        <v>98</v>
      </c>
      <c r="B19" s="189" t="s">
        <v>545</v>
      </c>
    </row>
    <row r="20" spans="1:2" s="25" customFormat="1" ht="39">
      <c r="A20" s="18" t="s">
        <v>99</v>
      </c>
      <c r="B20" s="211" t="s">
        <v>546</v>
      </c>
    </row>
    <row r="21" spans="1:2" s="25" customFormat="1" ht="60">
      <c r="A21" s="216" t="s">
        <v>218</v>
      </c>
      <c r="B21" s="217" t="s">
        <v>241</v>
      </c>
    </row>
    <row r="22" spans="1:2" ht="102">
      <c r="A22" s="30" t="s">
        <v>100</v>
      </c>
      <c r="B22" s="191" t="s">
        <v>549</v>
      </c>
    </row>
    <row r="23" spans="1:2" ht="51">
      <c r="A23" s="30" t="s">
        <v>101</v>
      </c>
      <c r="B23" s="191" t="s">
        <v>335</v>
      </c>
    </row>
    <row r="24" spans="1:2" ht="63.75">
      <c r="A24" s="30" t="s">
        <v>102</v>
      </c>
      <c r="B24" s="191" t="s">
        <v>547</v>
      </c>
    </row>
    <row r="25" spans="1:2" ht="102">
      <c r="A25" s="30" t="s">
        <v>103</v>
      </c>
      <c r="B25" s="191" t="s">
        <v>548</v>
      </c>
    </row>
    <row r="26" spans="1:2" ht="63.75">
      <c r="A26" s="30" t="s">
        <v>104</v>
      </c>
      <c r="B26" s="191" t="s">
        <v>336</v>
      </c>
    </row>
  </sheetData>
  <pageMargins left="0.70866141732283472" right="0.70866141732283472" top="0.74803149606299213" bottom="0.74803149606299213" header="0.31496062992125984" footer="0.31496062992125984"/>
  <pageSetup paperSize="9" scale="3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35"/>
  <sheetViews>
    <sheetView view="pageBreakPreview" topLeftCell="A34" zoomScaleNormal="85" zoomScaleSheetLayoutView="100" workbookViewId="0">
      <selection activeCell="A32" sqref="A32"/>
    </sheetView>
  </sheetViews>
  <sheetFormatPr defaultColWidth="9.140625" defaultRowHeight="12.75"/>
  <cols>
    <col min="1" max="1" width="47.85546875" style="11" customWidth="1"/>
    <col min="2" max="2" width="44.28515625" style="196" customWidth="1"/>
    <col min="3" max="16384" width="9.140625" style="11"/>
  </cols>
  <sheetData>
    <row r="1" spans="1:2" s="26" customFormat="1">
      <c r="A1" s="26" t="s">
        <v>211</v>
      </c>
      <c r="B1" s="192"/>
    </row>
    <row r="2" spans="1:2" s="27" customFormat="1" ht="51">
      <c r="A2" s="147" t="s">
        <v>225</v>
      </c>
      <c r="B2" s="193"/>
    </row>
    <row r="4" spans="1:2" ht="90">
      <c r="A4" s="41" t="s">
        <v>220</v>
      </c>
      <c r="B4" s="194" t="s">
        <v>527</v>
      </c>
    </row>
    <row r="5" spans="1:2" ht="51">
      <c r="A5" s="28" t="s">
        <v>105</v>
      </c>
      <c r="B5" s="195" t="s">
        <v>337</v>
      </c>
    </row>
    <row r="6" spans="1:2" ht="63" customHeight="1">
      <c r="A6" s="29" t="s">
        <v>106</v>
      </c>
      <c r="B6" s="195" t="s">
        <v>337</v>
      </c>
    </row>
    <row r="7" spans="1:2" ht="63" customHeight="1">
      <c r="A7" s="41" t="s">
        <v>221</v>
      </c>
      <c r="B7" s="194" t="s">
        <v>241</v>
      </c>
    </row>
    <row r="8" spans="1:2" ht="63.75">
      <c r="A8" s="29" t="s">
        <v>107</v>
      </c>
      <c r="B8" s="189" t="s">
        <v>551</v>
      </c>
    </row>
    <row r="9" spans="1:2" ht="63.75">
      <c r="A9" s="29" t="s">
        <v>108</v>
      </c>
      <c r="B9" s="189" t="s">
        <v>551</v>
      </c>
    </row>
    <row r="10" spans="1:2" ht="51">
      <c r="A10" s="29" t="s">
        <v>109</v>
      </c>
      <c r="B10" s="189" t="s">
        <v>552</v>
      </c>
    </row>
    <row r="11" spans="1:2" ht="76.5">
      <c r="A11" s="29" t="s">
        <v>110</v>
      </c>
      <c r="B11" s="189" t="s">
        <v>553</v>
      </c>
    </row>
    <row r="12" spans="1:2" ht="38.25">
      <c r="A12" s="29" t="s">
        <v>111</v>
      </c>
      <c r="B12" s="189" t="s">
        <v>553</v>
      </c>
    </row>
    <row r="13" spans="1:2" ht="60">
      <c r="A13" s="41" t="s">
        <v>222</v>
      </c>
      <c r="B13" s="194" t="s">
        <v>241</v>
      </c>
    </row>
    <row r="14" spans="1:2" ht="38.25">
      <c r="A14" s="29" t="s">
        <v>112</v>
      </c>
      <c r="B14" s="213" t="s">
        <v>338</v>
      </c>
    </row>
    <row r="15" spans="1:2" ht="42" customHeight="1">
      <c r="A15" s="29" t="s">
        <v>113</v>
      </c>
      <c r="B15" s="213" t="s">
        <v>338</v>
      </c>
    </row>
    <row r="16" spans="1:2" ht="38.25">
      <c r="A16" s="29" t="s">
        <v>114</v>
      </c>
      <c r="B16" s="213" t="s">
        <v>338</v>
      </c>
    </row>
    <row r="17" spans="1:2" ht="51">
      <c r="A17" s="29" t="s">
        <v>115</v>
      </c>
      <c r="B17" s="213" t="s">
        <v>339</v>
      </c>
    </row>
    <row r="18" spans="1:2" ht="38.25">
      <c r="A18" s="18" t="s">
        <v>116</v>
      </c>
      <c r="B18" s="214" t="s">
        <v>519</v>
      </c>
    </row>
    <row r="19" spans="1:2" ht="45">
      <c r="A19" s="41" t="s">
        <v>223</v>
      </c>
      <c r="B19" s="194" t="s">
        <v>241</v>
      </c>
    </row>
    <row r="20" spans="1:2" ht="61.5" customHeight="1">
      <c r="A20" s="30" t="s">
        <v>117</v>
      </c>
      <c r="B20" s="191" t="s">
        <v>399</v>
      </c>
    </row>
    <row r="21" spans="1:2" ht="38.25">
      <c r="A21" s="14" t="s">
        <v>118</v>
      </c>
      <c r="B21" s="191" t="s">
        <v>420</v>
      </c>
    </row>
    <row r="22" spans="1:2" ht="25.5">
      <c r="A22" s="14" t="s">
        <v>119</v>
      </c>
      <c r="B22" s="191" t="s">
        <v>341</v>
      </c>
    </row>
    <row r="23" spans="1:2" ht="60">
      <c r="A23" s="41" t="s">
        <v>226</v>
      </c>
      <c r="B23" s="194" t="s">
        <v>241</v>
      </c>
    </row>
    <row r="24" spans="1:2" ht="140.25">
      <c r="A24" s="14" t="s">
        <v>120</v>
      </c>
      <c r="B24" s="191" t="s">
        <v>398</v>
      </c>
    </row>
    <row r="25" spans="1:2" ht="25.5">
      <c r="A25" s="14" t="s">
        <v>121</v>
      </c>
      <c r="B25" s="191" t="s">
        <v>342</v>
      </c>
    </row>
    <row r="26" spans="1:2" ht="51">
      <c r="A26" s="14" t="s">
        <v>122</v>
      </c>
      <c r="B26" s="191" t="s">
        <v>343</v>
      </c>
    </row>
    <row r="27" spans="1:2" ht="51">
      <c r="A27" s="14" t="s">
        <v>123</v>
      </c>
      <c r="B27" s="191" t="s">
        <v>344</v>
      </c>
    </row>
    <row r="28" spans="1:2" ht="89.25">
      <c r="A28" s="30" t="s">
        <v>124</v>
      </c>
      <c r="B28" s="191" t="s">
        <v>550</v>
      </c>
    </row>
    <row r="29" spans="1:2" ht="38.25">
      <c r="A29" s="14" t="s">
        <v>125</v>
      </c>
      <c r="B29" s="191" t="s">
        <v>345</v>
      </c>
    </row>
    <row r="30" spans="1:2" ht="63.75">
      <c r="A30" s="14" t="s">
        <v>126</v>
      </c>
      <c r="B30" s="191" t="s">
        <v>346</v>
      </c>
    </row>
    <row r="31" spans="1:2" ht="90">
      <c r="A31" s="41" t="s">
        <v>224</v>
      </c>
      <c r="B31" s="194" t="s">
        <v>241</v>
      </c>
    </row>
    <row r="32" spans="1:2" ht="102">
      <c r="A32" s="30" t="s">
        <v>11</v>
      </c>
      <c r="B32" s="191" t="s">
        <v>347</v>
      </c>
    </row>
    <row r="33" spans="1:2" ht="51">
      <c r="A33" s="14" t="s">
        <v>127</v>
      </c>
      <c r="B33" s="191" t="s">
        <v>348</v>
      </c>
    </row>
    <row r="34" spans="1:2" ht="76.5">
      <c r="A34" s="14" t="s">
        <v>128</v>
      </c>
      <c r="B34" s="191" t="s">
        <v>349</v>
      </c>
    </row>
    <row r="35" spans="1:2" ht="72.75" customHeight="1">
      <c r="A35" s="14" t="s">
        <v>129</v>
      </c>
      <c r="B35" s="191" t="s">
        <v>400</v>
      </c>
    </row>
  </sheetData>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E25"/>
  <sheetViews>
    <sheetView view="pageBreakPreview" topLeftCell="A22" zoomScaleNormal="85" zoomScaleSheetLayoutView="100" workbookViewId="0">
      <selection activeCell="B10" sqref="B10"/>
    </sheetView>
  </sheetViews>
  <sheetFormatPr defaultColWidth="9.140625" defaultRowHeight="15"/>
  <cols>
    <col min="1" max="1" width="47.140625" customWidth="1"/>
    <col min="2" max="2" width="55.140625" style="190" customWidth="1"/>
  </cols>
  <sheetData>
    <row r="1" spans="1:5" s="6" customFormat="1">
      <c r="A1" s="6" t="s">
        <v>227</v>
      </c>
      <c r="B1" s="186"/>
    </row>
    <row r="2" spans="1:5" s="3" customFormat="1" ht="60">
      <c r="A2" s="148" t="s">
        <v>228</v>
      </c>
      <c r="B2" s="187"/>
      <c r="C2"/>
      <c r="D2"/>
      <c r="E2"/>
    </row>
    <row r="4" spans="1:5" ht="90">
      <c r="A4" s="48" t="s">
        <v>229</v>
      </c>
      <c r="B4" s="188" t="s">
        <v>527</v>
      </c>
    </row>
    <row r="5" spans="1:5" ht="81.75" customHeight="1">
      <c r="A5" s="28" t="s">
        <v>130</v>
      </c>
      <c r="B5" s="195" t="s">
        <v>352</v>
      </c>
    </row>
    <row r="6" spans="1:5" ht="124.5" customHeight="1">
      <c r="A6" s="29" t="s">
        <v>131</v>
      </c>
      <c r="B6" s="189" t="s">
        <v>353</v>
      </c>
    </row>
    <row r="7" spans="1:5" ht="82.5" customHeight="1">
      <c r="A7" s="29" t="s">
        <v>132</v>
      </c>
      <c r="B7" s="189" t="s">
        <v>354</v>
      </c>
    </row>
    <row r="8" spans="1:5" ht="51.75" customHeight="1">
      <c r="A8" s="29" t="s">
        <v>133</v>
      </c>
      <c r="B8" s="189" t="s">
        <v>419</v>
      </c>
    </row>
    <row r="9" spans="1:5" ht="73.5" customHeight="1">
      <c r="A9" s="29" t="s">
        <v>134</v>
      </c>
      <c r="B9" s="189" t="s">
        <v>355</v>
      </c>
    </row>
    <row r="10" spans="1:5" ht="70.5" customHeight="1">
      <c r="A10" s="29" t="s">
        <v>46</v>
      </c>
      <c r="B10" s="189" t="s">
        <v>576</v>
      </c>
    </row>
    <row r="11" spans="1:5" ht="70.5" customHeight="1">
      <c r="A11" s="29" t="s">
        <v>135</v>
      </c>
      <c r="B11" s="189" t="s">
        <v>356</v>
      </c>
    </row>
    <row r="12" spans="1:5" s="49" customFormat="1" ht="45">
      <c r="A12" s="48" t="s">
        <v>230</v>
      </c>
      <c r="B12" s="48" t="s">
        <v>241</v>
      </c>
      <c r="C12"/>
      <c r="D12"/>
    </row>
    <row r="13" spans="1:5" ht="102">
      <c r="A13" s="31" t="s">
        <v>136</v>
      </c>
      <c r="B13" s="189" t="s">
        <v>357</v>
      </c>
    </row>
    <row r="14" spans="1:5" ht="64.5" customHeight="1">
      <c r="A14" s="31" t="s">
        <v>137</v>
      </c>
      <c r="B14" s="189" t="s">
        <v>358</v>
      </c>
    </row>
    <row r="15" spans="1:5" ht="46.5" customHeight="1">
      <c r="A15" s="31" t="s">
        <v>138</v>
      </c>
      <c r="B15" s="189" t="s">
        <v>359</v>
      </c>
    </row>
    <row r="16" spans="1:5" ht="32.25" customHeight="1">
      <c r="A16" s="31" t="s">
        <v>139</v>
      </c>
      <c r="B16" s="189" t="s">
        <v>360</v>
      </c>
    </row>
    <row r="17" spans="1:4" ht="53.25" customHeight="1">
      <c r="A17" s="31" t="s">
        <v>140</v>
      </c>
      <c r="B17" s="209" t="s">
        <v>554</v>
      </c>
    </row>
    <row r="18" spans="1:4" ht="83.25" customHeight="1">
      <c r="A18" s="29" t="s">
        <v>141</v>
      </c>
      <c r="B18" s="189" t="s">
        <v>555</v>
      </c>
    </row>
    <row r="19" spans="1:4" ht="176.25" customHeight="1">
      <c r="A19" s="31" t="s">
        <v>142</v>
      </c>
      <c r="B19" s="189" t="s">
        <v>556</v>
      </c>
    </row>
    <row r="20" spans="1:4" ht="153">
      <c r="A20" s="29" t="s">
        <v>143</v>
      </c>
      <c r="B20" s="189" t="s">
        <v>361</v>
      </c>
    </row>
    <row r="21" spans="1:4" s="49" customFormat="1" ht="45">
      <c r="A21" s="48" t="s">
        <v>231</v>
      </c>
      <c r="B21" s="48" t="s">
        <v>241</v>
      </c>
      <c r="C21"/>
      <c r="D21"/>
    </row>
    <row r="22" spans="1:4" ht="38.25">
      <c r="A22" s="31" t="s">
        <v>144</v>
      </c>
      <c r="B22" s="189" t="s">
        <v>557</v>
      </c>
    </row>
    <row r="23" spans="1:4" ht="61.5" customHeight="1">
      <c r="A23" s="31" t="s">
        <v>145</v>
      </c>
      <c r="B23" s="189" t="s">
        <v>557</v>
      </c>
    </row>
    <row r="24" spans="1:4" ht="117.75" customHeight="1">
      <c r="A24" s="29" t="s">
        <v>146</v>
      </c>
      <c r="B24" s="189" t="s">
        <v>362</v>
      </c>
    </row>
    <row r="25" spans="1:4" ht="48.75" customHeight="1">
      <c r="A25" s="29" t="s">
        <v>147</v>
      </c>
      <c r="B25" s="189" t="s">
        <v>402</v>
      </c>
    </row>
  </sheetData>
  <pageMargins left="0.70866141732283472" right="0.70866141732283472" top="0.74803149606299213" bottom="0.74803149606299213" header="0.31496062992125984" footer="0.31496062992125984"/>
  <pageSetup paperSize="9" scale="2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B30"/>
  <sheetViews>
    <sheetView view="pageBreakPreview" topLeftCell="A28" zoomScaleNormal="85" zoomScaleSheetLayoutView="100" workbookViewId="0">
      <selection activeCell="B22" sqref="B22"/>
    </sheetView>
  </sheetViews>
  <sheetFormatPr defaultColWidth="45.7109375" defaultRowHeight="15"/>
  <cols>
    <col min="2" max="2" width="50.5703125" style="190" bestFit="1" customWidth="1"/>
  </cols>
  <sheetData>
    <row r="1" spans="1:2" s="6" customFormat="1">
      <c r="A1" s="6" t="s">
        <v>227</v>
      </c>
      <c r="B1" s="186"/>
    </row>
    <row r="2" spans="1:2" s="3" customFormat="1" ht="60">
      <c r="A2" s="148" t="s">
        <v>235</v>
      </c>
      <c r="B2" s="187"/>
    </row>
    <row r="4" spans="1:2" ht="75">
      <c r="A4" s="48" t="s">
        <v>232</v>
      </c>
      <c r="B4" s="188" t="s">
        <v>527</v>
      </c>
    </row>
    <row r="5" spans="1:2" ht="63.75">
      <c r="A5" s="28" t="s">
        <v>148</v>
      </c>
      <c r="B5" s="195" t="s">
        <v>319</v>
      </c>
    </row>
    <row r="6" spans="1:2" ht="51">
      <c r="A6" s="29" t="s">
        <v>149</v>
      </c>
      <c r="B6" s="189" t="s">
        <v>558</v>
      </c>
    </row>
    <row r="7" spans="1:2" ht="38.25">
      <c r="A7" s="29" t="s">
        <v>150</v>
      </c>
      <c r="B7" s="189" t="s">
        <v>558</v>
      </c>
    </row>
    <row r="8" spans="1:2" ht="102">
      <c r="A8" s="29" t="s">
        <v>151</v>
      </c>
      <c r="B8" s="189" t="s">
        <v>559</v>
      </c>
    </row>
    <row r="9" spans="1:2" ht="102">
      <c r="A9" s="29" t="s">
        <v>152</v>
      </c>
      <c r="B9" s="189" t="s">
        <v>560</v>
      </c>
    </row>
    <row r="10" spans="1:2" ht="38.25">
      <c r="A10" s="29" t="s">
        <v>153</v>
      </c>
      <c r="B10" s="189" t="s">
        <v>363</v>
      </c>
    </row>
    <row r="11" spans="1:2" ht="76.5">
      <c r="A11" s="29" t="s">
        <v>154</v>
      </c>
      <c r="B11" s="189" t="s">
        <v>563</v>
      </c>
    </row>
    <row r="12" spans="1:2" ht="76.5">
      <c r="A12" s="29" t="s">
        <v>155</v>
      </c>
      <c r="B12" s="189" t="s">
        <v>561</v>
      </c>
    </row>
    <row r="13" spans="1:2" ht="25.5">
      <c r="A13" s="29" t="s">
        <v>156</v>
      </c>
      <c r="B13" s="189" t="s">
        <v>364</v>
      </c>
    </row>
    <row r="14" spans="1:2" ht="45">
      <c r="A14" s="48" t="s">
        <v>233</v>
      </c>
      <c r="B14" s="48" t="s">
        <v>241</v>
      </c>
    </row>
    <row r="15" spans="1:2" ht="114.75">
      <c r="A15" s="29" t="s">
        <v>157</v>
      </c>
      <c r="B15" s="210" t="s">
        <v>366</v>
      </c>
    </row>
    <row r="16" spans="1:2" ht="114.75">
      <c r="A16" s="29" t="s">
        <v>158</v>
      </c>
      <c r="B16" s="210" t="s">
        <v>366</v>
      </c>
    </row>
    <row r="17" spans="1:2" ht="63.75">
      <c r="A17" s="29" t="s">
        <v>159</v>
      </c>
      <c r="B17" s="189" t="s">
        <v>367</v>
      </c>
    </row>
    <row r="18" spans="1:2" ht="63.75">
      <c r="A18" s="32" t="s">
        <v>160</v>
      </c>
      <c r="B18" s="211" t="s">
        <v>368</v>
      </c>
    </row>
    <row r="19" spans="1:2" ht="63.75">
      <c r="A19" s="32" t="s">
        <v>161</v>
      </c>
      <c r="B19" s="211" t="s">
        <v>373</v>
      </c>
    </row>
    <row r="20" spans="1:2" ht="51">
      <c r="A20" s="32" t="s">
        <v>162</v>
      </c>
      <c r="B20" s="211" t="s">
        <v>374</v>
      </c>
    </row>
    <row r="21" spans="1:2" ht="76.5">
      <c r="A21" s="12" t="s">
        <v>163</v>
      </c>
      <c r="B21" s="212" t="s">
        <v>375</v>
      </c>
    </row>
    <row r="22" spans="1:2" ht="105">
      <c r="A22" s="48" t="s">
        <v>234</v>
      </c>
      <c r="B22" s="48" t="s">
        <v>241</v>
      </c>
    </row>
    <row r="23" spans="1:2" ht="63.75">
      <c r="A23" s="14" t="s">
        <v>164</v>
      </c>
      <c r="B23" s="191" t="s">
        <v>370</v>
      </c>
    </row>
    <row r="24" spans="1:2" ht="114.75">
      <c r="A24" s="30" t="s">
        <v>165</v>
      </c>
      <c r="B24" s="211" t="s">
        <v>376</v>
      </c>
    </row>
    <row r="25" spans="1:2" ht="102">
      <c r="A25" s="14" t="s">
        <v>166</v>
      </c>
      <c r="B25" s="191" t="s">
        <v>377</v>
      </c>
    </row>
    <row r="26" spans="1:2" ht="90" customHeight="1">
      <c r="A26" s="14" t="s">
        <v>167</v>
      </c>
      <c r="B26" s="191" t="s">
        <v>377</v>
      </c>
    </row>
    <row r="27" spans="1:2" ht="87" customHeight="1">
      <c r="A27" s="14" t="s">
        <v>168</v>
      </c>
      <c r="B27" s="191" t="s">
        <v>562</v>
      </c>
    </row>
    <row r="28" spans="1:2" ht="166.5">
      <c r="A28" s="14" t="s">
        <v>169</v>
      </c>
      <c r="B28" s="211" t="s">
        <v>378</v>
      </c>
    </row>
    <row r="29" spans="1:2" ht="39">
      <c r="A29" s="14" t="s">
        <v>170</v>
      </c>
      <c r="B29" s="191" t="s">
        <v>379</v>
      </c>
    </row>
    <row r="30" spans="1:2">
      <c r="B30" s="196"/>
    </row>
  </sheetData>
  <pageMargins left="0.70866141732283472" right="0.70866141732283472" top="0.74803149606299213" bottom="0.74803149606299213" header="0.31496062992125984" footer="0.31496062992125984"/>
  <pageSetup paperSize="9" scale="2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22"/>
  <sheetViews>
    <sheetView view="pageBreakPreview" topLeftCell="A22" zoomScaleNormal="100" zoomScaleSheetLayoutView="100" workbookViewId="0">
      <selection activeCell="B15" sqref="B15"/>
    </sheetView>
  </sheetViews>
  <sheetFormatPr defaultRowHeight="15"/>
  <cols>
    <col min="1" max="1" width="45.7109375" customWidth="1"/>
    <col min="2" max="2" width="58.5703125" style="190" customWidth="1"/>
  </cols>
  <sheetData>
    <row r="1" spans="1:2" s="6" customFormat="1">
      <c r="A1" s="6" t="s">
        <v>227</v>
      </c>
      <c r="B1" s="186"/>
    </row>
    <row r="2" spans="1:2" s="3" customFormat="1" ht="60">
      <c r="A2" s="148" t="s">
        <v>239</v>
      </c>
      <c r="B2" s="187"/>
    </row>
    <row r="4" spans="1:2" ht="75">
      <c r="A4" s="48" t="s">
        <v>237</v>
      </c>
      <c r="B4" s="188" t="s">
        <v>527</v>
      </c>
    </row>
    <row r="5" spans="1:2" ht="155.25" customHeight="1">
      <c r="A5" s="7" t="s">
        <v>171</v>
      </c>
      <c r="B5" s="191" t="s">
        <v>382</v>
      </c>
    </row>
    <row r="6" spans="1:2" ht="105.75" customHeight="1">
      <c r="A6" s="8" t="s">
        <v>172</v>
      </c>
      <c r="B6" s="191" t="s">
        <v>564</v>
      </c>
    </row>
    <row r="7" spans="1:2" ht="161.25" customHeight="1">
      <c r="A7" s="8" t="s">
        <v>173</v>
      </c>
      <c r="B7" s="191" t="s">
        <v>382</v>
      </c>
    </row>
    <row r="8" spans="1:2" ht="239.25" customHeight="1">
      <c r="A8" s="8" t="s">
        <v>174</v>
      </c>
      <c r="B8" s="191" t="s">
        <v>382</v>
      </c>
    </row>
    <row r="9" spans="1:2" ht="114" customHeight="1">
      <c r="A9" s="8" t="s">
        <v>175</v>
      </c>
      <c r="B9" s="191" t="s">
        <v>565</v>
      </c>
    </row>
    <row r="10" spans="1:2" ht="102.75" customHeight="1">
      <c r="A10" s="8" t="s">
        <v>176</v>
      </c>
      <c r="B10" s="191" t="s">
        <v>564</v>
      </c>
    </row>
    <row r="11" spans="1:2" ht="60">
      <c r="A11" s="8" t="s">
        <v>177</v>
      </c>
      <c r="B11" s="189" t="s">
        <v>403</v>
      </c>
    </row>
    <row r="12" spans="1:2" ht="75">
      <c r="A12" s="48" t="s">
        <v>236</v>
      </c>
      <c r="B12" s="48" t="s">
        <v>241</v>
      </c>
    </row>
    <row r="13" spans="1:2" ht="76.5">
      <c r="A13" s="8" t="s">
        <v>178</v>
      </c>
      <c r="B13" s="191" t="s">
        <v>383</v>
      </c>
    </row>
    <row r="14" spans="1:2" ht="90">
      <c r="A14" s="8" t="s">
        <v>179</v>
      </c>
      <c r="B14" s="191" t="s">
        <v>577</v>
      </c>
    </row>
    <row r="15" spans="1:2" ht="89.25">
      <c r="A15" s="8" t="s">
        <v>180</v>
      </c>
      <c r="B15" s="191" t="s">
        <v>577</v>
      </c>
    </row>
    <row r="16" spans="1:2" ht="149.25" customHeight="1">
      <c r="A16" s="8" t="s">
        <v>181</v>
      </c>
      <c r="B16" s="191" t="s">
        <v>384</v>
      </c>
    </row>
    <row r="17" spans="1:2" ht="114.75">
      <c r="A17" s="8" t="s">
        <v>182</v>
      </c>
      <c r="B17" s="191" t="s">
        <v>384</v>
      </c>
    </row>
    <row r="18" spans="1:2" ht="60">
      <c r="A18" s="48" t="s">
        <v>238</v>
      </c>
      <c r="B18" s="48" t="s">
        <v>241</v>
      </c>
    </row>
    <row r="19" spans="1:2" ht="114.75">
      <c r="A19" s="8" t="s">
        <v>183</v>
      </c>
      <c r="B19" s="191" t="s">
        <v>384</v>
      </c>
    </row>
    <row r="20" spans="1:2" ht="114.75">
      <c r="A20" s="8" t="s">
        <v>184</v>
      </c>
      <c r="B20" s="191" t="s">
        <v>384</v>
      </c>
    </row>
    <row r="21" spans="1:2" ht="114.75">
      <c r="A21" s="8" t="s">
        <v>185</v>
      </c>
      <c r="B21" s="191" t="s">
        <v>384</v>
      </c>
    </row>
    <row r="22" spans="1:2" ht="114.75">
      <c r="A22" s="8" t="s">
        <v>186</v>
      </c>
      <c r="B22" s="191" t="s">
        <v>384</v>
      </c>
    </row>
  </sheetData>
  <pageMargins left="0.70866141732283472" right="0.70866141732283472" top="0.74803149606299213" bottom="0.74803149606299213" header="0.31496062992125984" footer="0.31496062992125984"/>
  <pageSetup paperSize="9" scale="2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
  <sheetViews>
    <sheetView zoomScale="85" zoomScaleNormal="85" workbookViewId="0">
      <selection activeCell="A15" sqref="A15:I15"/>
    </sheetView>
  </sheetViews>
  <sheetFormatPr defaultColWidth="9.140625" defaultRowHeight="15"/>
  <cols>
    <col min="1" max="8" width="18.42578125" customWidth="1"/>
    <col min="9" max="9" width="28.28515625" customWidth="1"/>
  </cols>
  <sheetData>
    <row r="1" spans="1:9" ht="50.25" customHeight="1">
      <c r="A1" s="244" t="s">
        <v>464</v>
      </c>
      <c r="B1" s="245"/>
      <c r="C1" s="245"/>
      <c r="D1" s="245"/>
      <c r="E1" s="245"/>
      <c r="F1" s="245"/>
      <c r="G1" s="245"/>
      <c r="H1" s="245"/>
      <c r="I1" s="246"/>
    </row>
    <row r="2" spans="1:9">
      <c r="A2" s="140"/>
      <c r="B2" s="140"/>
      <c r="C2" s="140"/>
      <c r="D2" s="140"/>
      <c r="E2" s="140"/>
      <c r="F2" s="140"/>
      <c r="G2" s="140"/>
      <c r="H2" s="140"/>
      <c r="I2" s="140"/>
    </row>
    <row r="3" spans="1:9" ht="18.75">
      <c r="A3" s="251" t="s">
        <v>446</v>
      </c>
      <c r="B3" s="251"/>
      <c r="C3" s="251"/>
      <c r="D3" s="251"/>
      <c r="E3" s="251"/>
      <c r="F3" s="251"/>
      <c r="G3" s="251"/>
      <c r="H3" s="251"/>
      <c r="I3" s="251"/>
    </row>
    <row r="4" spans="1:9">
      <c r="A4" s="9" t="s">
        <v>492</v>
      </c>
      <c r="B4" s="9"/>
      <c r="C4" s="9"/>
      <c r="D4" s="9"/>
      <c r="E4" s="9"/>
      <c r="F4" s="9"/>
      <c r="G4" s="9"/>
      <c r="H4" s="9"/>
      <c r="I4" s="9"/>
    </row>
    <row r="5" spans="1:9" ht="70.5" customHeight="1">
      <c r="A5" s="254" t="s">
        <v>493</v>
      </c>
      <c r="B5" s="255"/>
      <c r="C5" s="255"/>
      <c r="D5" s="255"/>
      <c r="E5" s="255"/>
      <c r="F5" s="255"/>
      <c r="G5" s="255"/>
      <c r="H5" s="255"/>
      <c r="I5" s="256"/>
    </row>
    <row r="6" spans="1:9" ht="19.5" customHeight="1">
      <c r="A6" s="250" t="s">
        <v>452</v>
      </c>
      <c r="B6" s="250"/>
      <c r="C6" s="250"/>
      <c r="D6" s="250"/>
      <c r="E6" s="250"/>
      <c r="F6" s="250"/>
      <c r="G6" s="250"/>
      <c r="H6" s="250"/>
      <c r="I6" s="250"/>
    </row>
    <row r="7" spans="1:9">
      <c r="A7" s="252" t="s">
        <v>449</v>
      </c>
      <c r="B7" s="253"/>
      <c r="C7" s="253"/>
      <c r="D7" s="253"/>
      <c r="E7" s="253"/>
      <c r="F7" s="253"/>
      <c r="G7" s="253"/>
      <c r="H7" s="253"/>
      <c r="I7" s="253"/>
    </row>
    <row r="8" spans="1:9">
      <c r="A8" s="253" t="s">
        <v>445</v>
      </c>
      <c r="B8" s="253"/>
      <c r="C8" s="253"/>
      <c r="D8" s="253"/>
      <c r="E8" s="253"/>
      <c r="F8" s="253"/>
      <c r="G8" s="253"/>
      <c r="H8" s="253"/>
      <c r="I8" s="253"/>
    </row>
    <row r="9" spans="1:9">
      <c r="A9" s="137"/>
      <c r="B9" s="138"/>
      <c r="C9" s="138"/>
      <c r="D9" s="138"/>
      <c r="E9" s="138"/>
      <c r="F9" s="138"/>
      <c r="G9" s="138"/>
      <c r="H9" s="138"/>
      <c r="I9" s="139"/>
    </row>
    <row r="10" spans="1:9" ht="35.25" customHeight="1">
      <c r="A10" s="260" t="s">
        <v>418</v>
      </c>
      <c r="B10" s="260"/>
      <c r="C10" s="260"/>
      <c r="D10" s="260"/>
      <c r="E10" s="260"/>
      <c r="F10" s="260"/>
      <c r="G10" s="260"/>
      <c r="H10" s="260"/>
      <c r="I10" s="260"/>
    </row>
    <row r="11" spans="1:9" ht="104.25" customHeight="1">
      <c r="A11" s="250" t="s">
        <v>496</v>
      </c>
      <c r="B11" s="250"/>
      <c r="C11" s="250"/>
      <c r="D11" s="250"/>
      <c r="E11" s="250"/>
      <c r="F11" s="250"/>
      <c r="G11" s="250"/>
      <c r="H11" s="250"/>
      <c r="I11" s="250"/>
    </row>
    <row r="12" spans="1:9" ht="39" customHeight="1">
      <c r="A12" s="250" t="s">
        <v>437</v>
      </c>
      <c r="B12" s="250"/>
      <c r="C12" s="250"/>
      <c r="D12" s="250"/>
      <c r="E12" s="250"/>
      <c r="F12" s="250"/>
      <c r="G12" s="250"/>
      <c r="H12" s="250"/>
      <c r="I12" s="250"/>
    </row>
    <row r="13" spans="1:9" ht="54.75" customHeight="1">
      <c r="A13" s="250" t="s">
        <v>572</v>
      </c>
      <c r="B13" s="250"/>
      <c r="C13" s="250"/>
      <c r="D13" s="250"/>
      <c r="E13" s="250"/>
      <c r="F13" s="250"/>
      <c r="G13" s="250"/>
      <c r="H13" s="250"/>
      <c r="I13" s="250"/>
    </row>
    <row r="14" spans="1:9" ht="39.75" customHeight="1">
      <c r="A14" s="250" t="s">
        <v>497</v>
      </c>
      <c r="B14" s="250"/>
      <c r="C14" s="250"/>
      <c r="D14" s="250"/>
      <c r="E14" s="250"/>
      <c r="F14" s="250"/>
      <c r="G14" s="250"/>
      <c r="H14" s="250"/>
      <c r="I14" s="250"/>
    </row>
    <row r="15" spans="1:9" ht="21" customHeight="1">
      <c r="A15" s="247"/>
      <c r="B15" s="248"/>
      <c r="C15" s="248"/>
      <c r="D15" s="248"/>
      <c r="E15" s="248"/>
      <c r="F15" s="248"/>
      <c r="G15" s="248"/>
      <c r="H15" s="248"/>
      <c r="I15" s="249"/>
    </row>
    <row r="16" spans="1:9" ht="49.5" customHeight="1">
      <c r="A16" s="250" t="s">
        <v>450</v>
      </c>
      <c r="B16" s="250"/>
      <c r="C16" s="250"/>
      <c r="D16" s="250"/>
      <c r="E16" s="250"/>
      <c r="F16" s="250"/>
      <c r="G16" s="250"/>
      <c r="H16" s="250"/>
      <c r="I16" s="250"/>
    </row>
    <row r="17" spans="1:9" ht="21.75" customHeight="1">
      <c r="A17" s="261" t="s">
        <v>573</v>
      </c>
      <c r="B17" s="261"/>
      <c r="C17" s="261"/>
      <c r="D17" s="261"/>
      <c r="E17" s="261"/>
      <c r="F17" s="261"/>
      <c r="G17" s="261"/>
      <c r="H17" s="261"/>
      <c r="I17" s="261"/>
    </row>
    <row r="18" spans="1:9" ht="21.75" customHeight="1">
      <c r="A18" s="250" t="s">
        <v>447</v>
      </c>
      <c r="B18" s="250"/>
      <c r="C18" s="250"/>
      <c r="D18" s="250"/>
      <c r="E18" s="250"/>
      <c r="F18" s="250"/>
      <c r="G18" s="250"/>
      <c r="H18" s="250"/>
      <c r="I18" s="250"/>
    </row>
    <row r="19" spans="1:9" ht="21.75" customHeight="1">
      <c r="A19" s="250" t="s">
        <v>448</v>
      </c>
      <c r="B19" s="250"/>
      <c r="C19" s="250"/>
      <c r="D19" s="250"/>
      <c r="E19" s="250"/>
      <c r="F19" s="250"/>
      <c r="G19" s="250"/>
      <c r="H19" s="250"/>
      <c r="I19" s="250"/>
    </row>
    <row r="20" spans="1:9" ht="21.75" customHeight="1">
      <c r="A20" s="141"/>
      <c r="B20" s="142"/>
      <c r="C20" s="142"/>
      <c r="D20" s="142"/>
      <c r="E20" s="142"/>
      <c r="F20" s="142"/>
      <c r="G20" s="142"/>
      <c r="H20" s="142"/>
      <c r="I20" s="143"/>
    </row>
    <row r="21" spans="1:9" ht="20.25" customHeight="1">
      <c r="A21" s="257" t="s">
        <v>451</v>
      </c>
      <c r="B21" s="258"/>
      <c r="C21" s="258"/>
      <c r="D21" s="258"/>
      <c r="E21" s="258"/>
      <c r="F21" s="258"/>
      <c r="G21" s="258"/>
      <c r="H21" s="258"/>
      <c r="I21" s="259"/>
    </row>
    <row r="22" spans="1:9" ht="63.75" customHeight="1">
      <c r="A22" s="262" t="s">
        <v>494</v>
      </c>
      <c r="B22" s="258"/>
      <c r="C22" s="258"/>
      <c r="D22" s="258"/>
      <c r="E22" s="258"/>
      <c r="F22" s="258"/>
      <c r="G22" s="258"/>
      <c r="H22" s="258"/>
      <c r="I22" s="259"/>
    </row>
    <row r="23" spans="1:9" ht="24" customHeight="1">
      <c r="A23" s="141"/>
      <c r="B23" s="142"/>
      <c r="C23" s="142"/>
      <c r="D23" s="142"/>
      <c r="E23" s="142"/>
      <c r="F23" s="142"/>
      <c r="G23" s="142"/>
      <c r="H23" s="142"/>
      <c r="I23" s="143"/>
    </row>
    <row r="24" spans="1:9" ht="33" customHeight="1">
      <c r="A24" s="263" t="s">
        <v>440</v>
      </c>
      <c r="B24" s="264"/>
      <c r="C24" s="264"/>
      <c r="D24" s="264"/>
      <c r="E24" s="264"/>
      <c r="F24" s="264"/>
      <c r="G24" s="264"/>
      <c r="H24" s="264"/>
      <c r="I24" s="265"/>
    </row>
    <row r="25" spans="1:9" ht="50.25" customHeight="1">
      <c r="A25" s="250" t="s">
        <v>498</v>
      </c>
      <c r="B25" s="250"/>
      <c r="C25" s="250"/>
      <c r="D25" s="250"/>
      <c r="E25" s="250"/>
      <c r="F25" s="250"/>
      <c r="G25" s="250"/>
      <c r="H25" s="250"/>
      <c r="I25" s="250"/>
    </row>
    <row r="26" spans="1:9" ht="49.5" customHeight="1">
      <c r="A26" s="250" t="s">
        <v>499</v>
      </c>
      <c r="B26" s="250"/>
      <c r="C26" s="250"/>
      <c r="D26" s="250"/>
      <c r="E26" s="250"/>
      <c r="F26" s="250"/>
      <c r="G26" s="250"/>
      <c r="H26" s="250"/>
      <c r="I26" s="250"/>
    </row>
    <row r="27" spans="1:9" ht="49.5" customHeight="1">
      <c r="A27" s="250" t="s">
        <v>495</v>
      </c>
      <c r="B27" s="250"/>
      <c r="C27" s="250"/>
      <c r="D27" s="250"/>
      <c r="E27" s="250"/>
      <c r="F27" s="250"/>
      <c r="G27" s="250"/>
      <c r="H27" s="250"/>
      <c r="I27" s="250"/>
    </row>
    <row r="28" spans="1:9">
      <c r="A28" s="140"/>
      <c r="B28" s="140"/>
      <c r="C28" s="140"/>
      <c r="D28" s="140"/>
      <c r="E28" s="140"/>
      <c r="F28" s="140"/>
      <c r="G28" s="140"/>
      <c r="H28" s="140"/>
      <c r="I28" s="140"/>
    </row>
  </sheetData>
  <mergeCells count="22">
    <mergeCell ref="A21:I21"/>
    <mergeCell ref="A25:I25"/>
    <mergeCell ref="A26:I26"/>
    <mergeCell ref="A27:I27"/>
    <mergeCell ref="A10:I10"/>
    <mergeCell ref="A11:I11"/>
    <mergeCell ref="A13:I13"/>
    <mergeCell ref="A14:I14"/>
    <mergeCell ref="A16:I16"/>
    <mergeCell ref="A12:I12"/>
    <mergeCell ref="A17:I17"/>
    <mergeCell ref="A18:I18"/>
    <mergeCell ref="A22:I22"/>
    <mergeCell ref="A24:I24"/>
    <mergeCell ref="A1:I1"/>
    <mergeCell ref="A15:I15"/>
    <mergeCell ref="A19:I19"/>
    <mergeCell ref="A3:I3"/>
    <mergeCell ref="A7:I7"/>
    <mergeCell ref="A5:I5"/>
    <mergeCell ref="A6:I6"/>
    <mergeCell ref="A8:I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37"/>
  <sheetViews>
    <sheetView topLeftCell="A10" zoomScale="80" zoomScaleNormal="80" workbookViewId="0">
      <selection activeCell="I12" sqref="I12"/>
    </sheetView>
  </sheetViews>
  <sheetFormatPr defaultRowHeight="15"/>
  <sheetData>
    <row r="1" spans="1:19" ht="39">
      <c r="A1" s="110" t="s">
        <v>246</v>
      </c>
      <c r="B1" s="266" t="s">
        <v>245</v>
      </c>
      <c r="C1" s="267"/>
      <c r="D1" s="266" t="s">
        <v>424</v>
      </c>
      <c r="E1" s="267"/>
      <c r="F1" s="266" t="s">
        <v>439</v>
      </c>
      <c r="G1" s="283"/>
      <c r="H1" s="283"/>
      <c r="I1" s="283"/>
      <c r="J1" s="283"/>
      <c r="K1" s="283"/>
      <c r="L1" s="283"/>
      <c r="M1" s="283"/>
      <c r="N1" s="283"/>
      <c r="O1" s="267"/>
      <c r="P1" s="111" t="s">
        <v>410</v>
      </c>
      <c r="Q1" s="111" t="s">
        <v>411</v>
      </c>
      <c r="R1" s="111" t="s">
        <v>408</v>
      </c>
      <c r="S1" s="111" t="s">
        <v>409</v>
      </c>
    </row>
    <row r="2" spans="1:19" ht="24">
      <c r="A2" s="268" t="s">
        <v>247</v>
      </c>
      <c r="B2" s="269">
        <v>1</v>
      </c>
      <c r="C2" s="268" t="s">
        <v>253</v>
      </c>
      <c r="D2" s="62">
        <v>1.1000000000000001</v>
      </c>
      <c r="E2" s="63" t="s">
        <v>249</v>
      </c>
      <c r="F2" s="104">
        <v>1</v>
      </c>
      <c r="G2" s="104">
        <v>2</v>
      </c>
      <c r="H2" s="104">
        <v>4</v>
      </c>
      <c r="I2" s="104">
        <v>5</v>
      </c>
      <c r="J2" s="104">
        <v>6</v>
      </c>
      <c r="K2" s="104">
        <v>11</v>
      </c>
      <c r="L2" s="130">
        <v>28</v>
      </c>
      <c r="M2" s="130">
        <v>30</v>
      </c>
      <c r="N2" s="104"/>
      <c r="O2" s="104"/>
      <c r="P2" s="104"/>
      <c r="Q2" s="284"/>
      <c r="R2" s="284"/>
      <c r="S2" s="274"/>
    </row>
    <row r="3" spans="1:19" ht="48">
      <c r="A3" s="268"/>
      <c r="B3" s="269"/>
      <c r="C3" s="268"/>
      <c r="D3" s="62">
        <v>1.2</v>
      </c>
      <c r="E3" s="63" t="s">
        <v>250</v>
      </c>
      <c r="F3" s="104">
        <v>2</v>
      </c>
      <c r="G3" s="104">
        <v>4</v>
      </c>
      <c r="H3" s="104">
        <v>5</v>
      </c>
      <c r="I3" s="104">
        <v>6</v>
      </c>
      <c r="J3" s="104">
        <v>7</v>
      </c>
      <c r="K3" s="104">
        <v>8</v>
      </c>
      <c r="L3" s="130">
        <v>28</v>
      </c>
      <c r="M3" s="104"/>
      <c r="N3" s="104"/>
      <c r="O3" s="104"/>
      <c r="P3" s="104"/>
      <c r="Q3" s="285"/>
      <c r="R3" s="285"/>
      <c r="S3" s="275"/>
    </row>
    <row r="4" spans="1:19" ht="48">
      <c r="A4" s="268"/>
      <c r="B4" s="269"/>
      <c r="C4" s="268"/>
      <c r="D4" s="62">
        <v>1.3</v>
      </c>
      <c r="E4" s="63" t="s">
        <v>251</v>
      </c>
      <c r="F4" s="104">
        <v>3</v>
      </c>
      <c r="G4" s="104">
        <v>7</v>
      </c>
      <c r="H4" s="104">
        <v>8</v>
      </c>
      <c r="I4" s="130">
        <v>37</v>
      </c>
      <c r="J4" s="104"/>
      <c r="K4" s="104"/>
      <c r="L4" s="104"/>
      <c r="M4" s="104"/>
      <c r="N4" s="104"/>
      <c r="O4" s="104"/>
      <c r="P4" s="104"/>
      <c r="Q4" s="285"/>
      <c r="R4" s="285"/>
      <c r="S4" s="275"/>
    </row>
    <row r="5" spans="1:19" ht="60">
      <c r="A5" s="268"/>
      <c r="B5" s="269"/>
      <c r="C5" s="268"/>
      <c r="D5" s="62">
        <v>1.4</v>
      </c>
      <c r="E5" s="63" t="s">
        <v>252</v>
      </c>
      <c r="F5" s="104">
        <v>1</v>
      </c>
      <c r="G5" s="104">
        <v>4</v>
      </c>
      <c r="H5" s="104"/>
      <c r="I5" s="104"/>
      <c r="J5" s="104"/>
      <c r="K5" s="104"/>
      <c r="L5" s="104"/>
      <c r="M5" s="104"/>
      <c r="N5" s="104"/>
      <c r="O5" s="104"/>
      <c r="P5" s="104"/>
      <c r="Q5" s="286"/>
      <c r="R5" s="285"/>
      <c r="S5" s="275"/>
    </row>
    <row r="6" spans="1:19" ht="60">
      <c r="A6" s="268"/>
      <c r="B6" s="269">
        <v>2</v>
      </c>
      <c r="C6" s="268" t="s">
        <v>254</v>
      </c>
      <c r="D6" s="62">
        <v>2.1</v>
      </c>
      <c r="E6" s="63" t="s">
        <v>257</v>
      </c>
      <c r="F6" s="104">
        <v>1</v>
      </c>
      <c r="G6" s="104">
        <v>2</v>
      </c>
      <c r="H6" s="104">
        <v>7</v>
      </c>
      <c r="I6" s="104">
        <v>9</v>
      </c>
      <c r="J6" s="130">
        <v>17</v>
      </c>
      <c r="K6" s="130">
        <v>19</v>
      </c>
      <c r="L6" s="104"/>
      <c r="M6" s="104"/>
      <c r="N6" s="104"/>
      <c r="O6" s="104"/>
      <c r="P6" s="104"/>
      <c r="Q6" s="284"/>
      <c r="R6" s="285"/>
      <c r="S6" s="275"/>
    </row>
    <row r="7" spans="1:19" ht="48">
      <c r="A7" s="268"/>
      <c r="B7" s="269"/>
      <c r="C7" s="268"/>
      <c r="D7" s="62">
        <v>2.2000000000000002</v>
      </c>
      <c r="E7" s="63" t="s">
        <v>255</v>
      </c>
      <c r="F7" s="104">
        <v>8</v>
      </c>
      <c r="G7" s="130">
        <v>21</v>
      </c>
      <c r="H7" s="130">
        <v>29</v>
      </c>
      <c r="I7" s="130">
        <v>32</v>
      </c>
      <c r="J7" s="130">
        <v>33</v>
      </c>
      <c r="K7" s="130">
        <v>34</v>
      </c>
      <c r="L7" s="104"/>
      <c r="M7" s="104"/>
      <c r="N7" s="104"/>
      <c r="O7" s="104"/>
      <c r="P7" s="104"/>
      <c r="Q7" s="285"/>
      <c r="R7" s="285"/>
      <c r="S7" s="275"/>
    </row>
    <row r="8" spans="1:19" ht="48">
      <c r="A8" s="268"/>
      <c r="B8" s="269"/>
      <c r="C8" s="268"/>
      <c r="D8" s="62">
        <v>2.2999999999999998</v>
      </c>
      <c r="E8" s="63" t="s">
        <v>256</v>
      </c>
      <c r="F8" s="104">
        <v>8</v>
      </c>
      <c r="G8" s="149">
        <v>6</v>
      </c>
      <c r="H8" s="130">
        <v>29</v>
      </c>
      <c r="I8" s="130">
        <v>39</v>
      </c>
      <c r="J8" s="104"/>
      <c r="K8" s="104"/>
      <c r="L8" s="104"/>
      <c r="M8" s="104"/>
      <c r="N8" s="104"/>
      <c r="O8" s="104"/>
      <c r="P8" s="104"/>
      <c r="Q8" s="286"/>
      <c r="R8" s="285"/>
      <c r="S8" s="275"/>
    </row>
    <row r="9" spans="1:19" ht="96">
      <c r="A9" s="268"/>
      <c r="B9" s="269">
        <v>3</v>
      </c>
      <c r="C9" s="268" t="s">
        <v>258</v>
      </c>
      <c r="D9" s="62">
        <v>3.1</v>
      </c>
      <c r="E9" s="63" t="s">
        <v>391</v>
      </c>
      <c r="F9" s="104">
        <v>4</v>
      </c>
      <c r="G9" s="104">
        <v>11</v>
      </c>
      <c r="H9" s="145">
        <v>12</v>
      </c>
      <c r="I9" s="130">
        <v>28</v>
      </c>
      <c r="J9" s="130">
        <v>29</v>
      </c>
      <c r="K9" s="130">
        <v>30</v>
      </c>
      <c r="L9" s="130">
        <v>34</v>
      </c>
      <c r="M9" s="130">
        <v>36</v>
      </c>
      <c r="N9" s="130">
        <v>37</v>
      </c>
      <c r="O9" s="130">
        <v>38</v>
      </c>
      <c r="P9" s="104"/>
      <c r="Q9" s="284"/>
      <c r="R9" s="285"/>
      <c r="S9" s="275"/>
    </row>
    <row r="10" spans="1:19" ht="48">
      <c r="A10" s="268"/>
      <c r="B10" s="269"/>
      <c r="C10" s="268"/>
      <c r="D10" s="62">
        <v>3.2</v>
      </c>
      <c r="E10" s="63" t="s">
        <v>259</v>
      </c>
      <c r="F10" s="104">
        <v>11</v>
      </c>
      <c r="G10" s="104"/>
      <c r="H10" s="130">
        <v>29</v>
      </c>
      <c r="I10" s="104"/>
      <c r="J10" s="104"/>
      <c r="K10" s="104"/>
      <c r="L10" s="104"/>
      <c r="M10" s="104"/>
      <c r="N10" s="104"/>
      <c r="O10" s="104"/>
      <c r="P10" s="104"/>
      <c r="Q10" s="285"/>
      <c r="R10" s="285"/>
      <c r="S10" s="275"/>
    </row>
    <row r="11" spans="1:19" ht="72">
      <c r="A11" s="268"/>
      <c r="B11" s="269"/>
      <c r="C11" s="268"/>
      <c r="D11" s="62">
        <v>3.3</v>
      </c>
      <c r="E11" s="63" t="s">
        <v>260</v>
      </c>
      <c r="F11" s="130">
        <v>16</v>
      </c>
      <c r="G11" s="104"/>
      <c r="H11" s="104"/>
      <c r="I11" s="104"/>
      <c r="J11" s="104"/>
      <c r="K11" s="104"/>
      <c r="L11" s="104"/>
      <c r="M11" s="104"/>
      <c r="N11" s="104"/>
      <c r="O11" s="104"/>
      <c r="P11" s="104"/>
      <c r="Q11" s="286"/>
      <c r="R11" s="286"/>
      <c r="S11" s="275"/>
    </row>
    <row r="12" spans="1:19" ht="24">
      <c r="A12" s="270" t="s">
        <v>261</v>
      </c>
      <c r="B12" s="271">
        <v>4</v>
      </c>
      <c r="C12" s="270" t="s">
        <v>269</v>
      </c>
      <c r="D12" s="74">
        <v>4.0999999999999996</v>
      </c>
      <c r="E12" s="75" t="s">
        <v>262</v>
      </c>
      <c r="F12" s="112"/>
      <c r="G12" s="145">
        <v>12</v>
      </c>
      <c r="H12" s="130">
        <v>16</v>
      </c>
      <c r="I12" s="130">
        <v>19</v>
      </c>
      <c r="J12" s="130">
        <v>26</v>
      </c>
      <c r="K12" s="130">
        <v>28</v>
      </c>
      <c r="L12" s="130"/>
      <c r="M12" s="112"/>
      <c r="N12" s="112"/>
      <c r="O12" s="112"/>
      <c r="P12" s="112"/>
      <c r="Q12" s="277"/>
      <c r="R12" s="277"/>
      <c r="S12" s="275"/>
    </row>
    <row r="13" spans="1:19" ht="48">
      <c r="A13" s="270"/>
      <c r="B13" s="271"/>
      <c r="C13" s="270"/>
      <c r="D13" s="74">
        <v>4.2</v>
      </c>
      <c r="E13" s="75" t="s">
        <v>263</v>
      </c>
      <c r="F13" s="130">
        <v>22</v>
      </c>
      <c r="G13" s="130">
        <v>33</v>
      </c>
      <c r="H13" s="130">
        <v>35</v>
      </c>
      <c r="I13" s="112"/>
      <c r="J13" s="112"/>
      <c r="K13" s="112"/>
      <c r="L13" s="112"/>
      <c r="M13" s="112"/>
      <c r="N13" s="112"/>
      <c r="O13" s="112"/>
      <c r="P13" s="112"/>
      <c r="Q13" s="278"/>
      <c r="R13" s="278"/>
      <c r="S13" s="275"/>
    </row>
    <row r="14" spans="1:19" ht="72">
      <c r="A14" s="270"/>
      <c r="B14" s="271"/>
      <c r="C14" s="270"/>
      <c r="D14" s="74">
        <v>4.3</v>
      </c>
      <c r="E14" s="75" t="s">
        <v>264</v>
      </c>
      <c r="F14" s="130">
        <v>22</v>
      </c>
      <c r="G14" s="130"/>
      <c r="H14" s="112"/>
      <c r="I14" s="112"/>
      <c r="J14" s="112"/>
      <c r="K14" s="112"/>
      <c r="L14" s="112"/>
      <c r="M14" s="112"/>
      <c r="N14" s="112"/>
      <c r="O14" s="112"/>
      <c r="P14" s="112"/>
      <c r="Q14" s="278"/>
      <c r="R14" s="278"/>
      <c r="S14" s="275"/>
    </row>
    <row r="15" spans="1:19" ht="48">
      <c r="A15" s="270"/>
      <c r="B15" s="271"/>
      <c r="C15" s="270"/>
      <c r="D15" s="74">
        <v>4.4000000000000004</v>
      </c>
      <c r="E15" s="75" t="s">
        <v>267</v>
      </c>
      <c r="F15" s="130">
        <v>40</v>
      </c>
      <c r="G15" s="112"/>
      <c r="H15" s="112"/>
      <c r="I15" s="112"/>
      <c r="J15" s="112"/>
      <c r="K15" s="112"/>
      <c r="L15" s="112"/>
      <c r="M15" s="112"/>
      <c r="N15" s="112"/>
      <c r="O15" s="112"/>
      <c r="P15" s="112"/>
      <c r="Q15" s="278"/>
      <c r="R15" s="278"/>
      <c r="S15" s="275"/>
    </row>
    <row r="16" spans="1:19" ht="60">
      <c r="A16" s="270"/>
      <c r="B16" s="271"/>
      <c r="C16" s="270"/>
      <c r="D16" s="74">
        <v>4.5</v>
      </c>
      <c r="E16" s="75" t="s">
        <v>265</v>
      </c>
      <c r="F16" s="130">
        <v>40</v>
      </c>
      <c r="G16" s="112"/>
      <c r="H16" s="112"/>
      <c r="I16" s="112"/>
      <c r="J16" s="112"/>
      <c r="K16" s="112"/>
      <c r="L16" s="112"/>
      <c r="M16" s="112"/>
      <c r="N16" s="112"/>
      <c r="O16" s="112"/>
      <c r="P16" s="112"/>
      <c r="Q16" s="278"/>
      <c r="R16" s="278"/>
      <c r="S16" s="275"/>
    </row>
    <row r="17" spans="1:19" ht="48">
      <c r="A17" s="270"/>
      <c r="B17" s="271"/>
      <c r="C17" s="270"/>
      <c r="D17" s="74">
        <v>4.5999999999999996</v>
      </c>
      <c r="E17" s="75" t="s">
        <v>266</v>
      </c>
      <c r="F17" s="112">
        <v>1</v>
      </c>
      <c r="G17" s="130">
        <v>41</v>
      </c>
      <c r="H17" s="112"/>
      <c r="I17" s="112"/>
      <c r="J17" s="112"/>
      <c r="K17" s="112"/>
      <c r="L17" s="112"/>
      <c r="M17" s="112"/>
      <c r="N17" s="112"/>
      <c r="O17" s="112"/>
      <c r="P17" s="112"/>
      <c r="Q17" s="279"/>
      <c r="R17" s="278"/>
      <c r="S17" s="275"/>
    </row>
    <row r="18" spans="1:19" ht="72">
      <c r="A18" s="270"/>
      <c r="B18" s="271">
        <v>5</v>
      </c>
      <c r="C18" s="270" t="s">
        <v>268</v>
      </c>
      <c r="D18" s="74">
        <v>5.0999999999999996</v>
      </c>
      <c r="E18" s="75" t="s">
        <v>270</v>
      </c>
      <c r="F18" s="130">
        <v>17</v>
      </c>
      <c r="G18" s="130">
        <v>20</v>
      </c>
      <c r="H18" s="130">
        <v>31</v>
      </c>
      <c r="I18" s="130">
        <v>35</v>
      </c>
      <c r="J18" s="112"/>
      <c r="K18" s="112"/>
      <c r="L18" s="112"/>
      <c r="M18" s="112"/>
      <c r="N18" s="112"/>
      <c r="O18" s="112"/>
      <c r="P18" s="112"/>
      <c r="Q18" s="277"/>
      <c r="R18" s="278"/>
      <c r="S18" s="275"/>
    </row>
    <row r="19" spans="1:19" ht="48">
      <c r="A19" s="270"/>
      <c r="B19" s="271"/>
      <c r="C19" s="270"/>
      <c r="D19" s="74">
        <v>5.2</v>
      </c>
      <c r="E19" s="75" t="s">
        <v>271</v>
      </c>
      <c r="F19" s="130">
        <v>17</v>
      </c>
      <c r="G19" s="130">
        <v>42</v>
      </c>
      <c r="H19" s="112"/>
      <c r="I19" s="112"/>
      <c r="J19" s="112"/>
      <c r="K19" s="112"/>
      <c r="L19" s="112"/>
      <c r="M19" s="112"/>
      <c r="N19" s="112"/>
      <c r="O19" s="112"/>
      <c r="P19" s="112"/>
      <c r="Q19" s="279"/>
      <c r="R19" s="278"/>
      <c r="S19" s="275"/>
    </row>
    <row r="20" spans="1:19" ht="24">
      <c r="A20" s="270"/>
      <c r="B20" s="271">
        <v>6</v>
      </c>
      <c r="C20" s="270" t="s">
        <v>272</v>
      </c>
      <c r="D20" s="74">
        <v>6.1</v>
      </c>
      <c r="E20" s="75" t="s">
        <v>273</v>
      </c>
      <c r="F20" s="112">
        <v>11</v>
      </c>
      <c r="G20" s="130"/>
      <c r="H20" s="130">
        <v>20</v>
      </c>
      <c r="I20" s="130">
        <v>26</v>
      </c>
      <c r="J20" s="130">
        <v>29</v>
      </c>
      <c r="K20" s="130">
        <v>31</v>
      </c>
      <c r="L20" s="130">
        <v>42</v>
      </c>
      <c r="M20" s="112"/>
      <c r="N20" s="112"/>
      <c r="O20" s="112"/>
      <c r="P20" s="112"/>
      <c r="Q20" s="277"/>
      <c r="R20" s="278"/>
      <c r="S20" s="275"/>
    </row>
    <row r="21" spans="1:19" ht="24">
      <c r="A21" s="270"/>
      <c r="B21" s="271"/>
      <c r="C21" s="270"/>
      <c r="D21" s="74">
        <v>6.2</v>
      </c>
      <c r="E21" s="75" t="s">
        <v>274</v>
      </c>
      <c r="F21" s="112">
        <v>11</v>
      </c>
      <c r="G21" s="130"/>
      <c r="H21" s="112"/>
      <c r="I21" s="112"/>
      <c r="J21" s="112"/>
      <c r="K21" s="112"/>
      <c r="L21" s="112"/>
      <c r="M21" s="112"/>
      <c r="N21" s="112"/>
      <c r="O21" s="112"/>
      <c r="P21" s="112"/>
      <c r="Q21" s="278"/>
      <c r="R21" s="278"/>
      <c r="S21" s="275"/>
    </row>
    <row r="22" spans="1:19" ht="36">
      <c r="A22" s="270"/>
      <c r="B22" s="271"/>
      <c r="C22" s="270"/>
      <c r="D22" s="74">
        <v>6.3</v>
      </c>
      <c r="E22" s="75" t="s">
        <v>275</v>
      </c>
      <c r="F22" s="130">
        <v>17</v>
      </c>
      <c r="G22" s="130">
        <v>42</v>
      </c>
      <c r="H22" s="112"/>
      <c r="I22" s="112"/>
      <c r="J22" s="112"/>
      <c r="K22" s="112"/>
      <c r="L22" s="112"/>
      <c r="M22" s="112"/>
      <c r="N22" s="112"/>
      <c r="O22" s="112"/>
      <c r="P22" s="112"/>
      <c r="Q22" s="279"/>
      <c r="R22" s="278"/>
      <c r="S22" s="275"/>
    </row>
    <row r="23" spans="1:19" ht="24">
      <c r="A23" s="270"/>
      <c r="B23" s="271">
        <v>7</v>
      </c>
      <c r="C23" s="270" t="s">
        <v>276</v>
      </c>
      <c r="D23" s="74">
        <v>7.1</v>
      </c>
      <c r="E23" s="75" t="s">
        <v>277</v>
      </c>
      <c r="F23" s="130">
        <v>42</v>
      </c>
      <c r="G23" s="112"/>
      <c r="H23" s="112"/>
      <c r="I23" s="112"/>
      <c r="J23" s="112"/>
      <c r="K23" s="112"/>
      <c r="L23" s="112"/>
      <c r="M23" s="112"/>
      <c r="N23" s="112"/>
      <c r="O23" s="112"/>
      <c r="P23" s="112"/>
      <c r="Q23" s="277"/>
      <c r="R23" s="278"/>
      <c r="S23" s="275"/>
    </row>
    <row r="24" spans="1:19" ht="72">
      <c r="A24" s="270"/>
      <c r="B24" s="271"/>
      <c r="C24" s="270"/>
      <c r="D24" s="74">
        <v>7.2</v>
      </c>
      <c r="E24" s="75" t="s">
        <v>278</v>
      </c>
      <c r="F24" s="130">
        <v>20</v>
      </c>
      <c r="G24" s="130">
        <v>26</v>
      </c>
      <c r="H24" s="130">
        <v>44</v>
      </c>
      <c r="I24" s="149">
        <v>21</v>
      </c>
      <c r="J24" s="112"/>
      <c r="K24" s="112"/>
      <c r="L24" s="112"/>
      <c r="M24" s="112"/>
      <c r="N24" s="112"/>
      <c r="O24" s="112"/>
      <c r="P24" s="112"/>
      <c r="Q24" s="278"/>
      <c r="R24" s="278"/>
      <c r="S24" s="275"/>
    </row>
    <row r="25" spans="1:19" ht="60">
      <c r="A25" s="270"/>
      <c r="B25" s="271"/>
      <c r="C25" s="270"/>
      <c r="D25" s="74">
        <v>7.3</v>
      </c>
      <c r="E25" s="75" t="s">
        <v>340</v>
      </c>
      <c r="F25" s="130">
        <v>29</v>
      </c>
      <c r="G25" s="130">
        <v>44</v>
      </c>
      <c r="H25" s="112"/>
      <c r="I25" s="112"/>
      <c r="J25" s="112"/>
      <c r="K25" s="112"/>
      <c r="L25" s="112"/>
      <c r="M25" s="112"/>
      <c r="N25" s="112"/>
      <c r="O25" s="112"/>
      <c r="P25" s="112"/>
      <c r="Q25" s="278"/>
      <c r="R25" s="278"/>
      <c r="S25" s="275"/>
    </row>
    <row r="26" spans="1:19" ht="60">
      <c r="A26" s="270"/>
      <c r="B26" s="271"/>
      <c r="C26" s="270"/>
      <c r="D26" s="74">
        <v>7.4</v>
      </c>
      <c r="E26" s="75" t="s">
        <v>279</v>
      </c>
      <c r="F26" s="130">
        <v>44</v>
      </c>
      <c r="G26" s="112"/>
      <c r="H26" s="112"/>
      <c r="I26" s="112"/>
      <c r="J26" s="112"/>
      <c r="K26" s="112"/>
      <c r="L26" s="112"/>
      <c r="M26" s="112"/>
      <c r="N26" s="112"/>
      <c r="O26" s="112"/>
      <c r="P26" s="112"/>
      <c r="Q26" s="278"/>
      <c r="R26" s="278"/>
      <c r="S26" s="275"/>
    </row>
    <row r="27" spans="1:19" ht="36">
      <c r="A27" s="270"/>
      <c r="B27" s="271"/>
      <c r="C27" s="270"/>
      <c r="D27" s="74">
        <v>7.5</v>
      </c>
      <c r="E27" s="75" t="s">
        <v>280</v>
      </c>
      <c r="F27" s="112">
        <v>1</v>
      </c>
      <c r="G27" s="112">
        <v>5</v>
      </c>
      <c r="H27" s="130">
        <v>32</v>
      </c>
      <c r="I27" s="130">
        <v>35</v>
      </c>
      <c r="J27" s="130">
        <v>42</v>
      </c>
      <c r="K27" s="130">
        <v>44</v>
      </c>
      <c r="L27" s="130">
        <v>45</v>
      </c>
      <c r="M27" s="112"/>
      <c r="N27" s="112"/>
      <c r="O27" s="112"/>
      <c r="P27" s="112"/>
      <c r="Q27" s="278"/>
      <c r="R27" s="278"/>
      <c r="S27" s="275"/>
    </row>
    <row r="28" spans="1:19" ht="60">
      <c r="A28" s="270"/>
      <c r="B28" s="271"/>
      <c r="C28" s="270"/>
      <c r="D28" s="74">
        <v>7.6</v>
      </c>
      <c r="E28" s="75" t="s">
        <v>281</v>
      </c>
      <c r="F28" s="112">
        <v>3</v>
      </c>
      <c r="G28" s="112">
        <v>6</v>
      </c>
      <c r="H28" s="112">
        <v>10</v>
      </c>
      <c r="I28" s="130">
        <v>47</v>
      </c>
      <c r="J28" s="149">
        <v>3</v>
      </c>
      <c r="K28" s="112"/>
      <c r="L28" s="112"/>
      <c r="M28" s="112"/>
      <c r="N28" s="112"/>
      <c r="O28" s="112"/>
      <c r="P28" s="112"/>
      <c r="Q28" s="279"/>
      <c r="R28" s="279"/>
      <c r="S28" s="275"/>
    </row>
    <row r="29" spans="1:19" ht="36">
      <c r="A29" s="272" t="s">
        <v>282</v>
      </c>
      <c r="B29" s="273">
        <v>8</v>
      </c>
      <c r="C29" s="272" t="s">
        <v>284</v>
      </c>
      <c r="D29" s="83">
        <v>8.1</v>
      </c>
      <c r="E29" s="84" t="s">
        <v>283</v>
      </c>
      <c r="F29" s="113">
        <v>8</v>
      </c>
      <c r="G29" s="113">
        <v>14</v>
      </c>
      <c r="H29" s="113">
        <v>26</v>
      </c>
      <c r="I29" s="113">
        <v>28</v>
      </c>
      <c r="J29" s="113">
        <v>29</v>
      </c>
      <c r="K29" s="113">
        <v>30</v>
      </c>
      <c r="L29" s="113">
        <v>35</v>
      </c>
      <c r="M29" s="113"/>
      <c r="N29" s="113"/>
      <c r="O29" s="113"/>
      <c r="P29" s="113"/>
      <c r="Q29" s="280"/>
      <c r="R29" s="280"/>
      <c r="S29" s="275"/>
    </row>
    <row r="30" spans="1:19" ht="48">
      <c r="A30" s="272"/>
      <c r="B30" s="273"/>
      <c r="C30" s="272"/>
      <c r="D30" s="83">
        <v>8.1999999999999993</v>
      </c>
      <c r="E30" s="84" t="s">
        <v>285</v>
      </c>
      <c r="F30" s="130">
        <v>12</v>
      </c>
      <c r="G30" s="130">
        <v>17</v>
      </c>
      <c r="H30" s="130">
        <v>30</v>
      </c>
      <c r="I30" s="130">
        <v>31</v>
      </c>
      <c r="J30" s="130">
        <v>39</v>
      </c>
      <c r="K30" s="149">
        <v>37</v>
      </c>
      <c r="L30" s="113">
        <v>27</v>
      </c>
      <c r="M30" s="113"/>
      <c r="N30" s="113"/>
      <c r="O30" s="113"/>
      <c r="P30" s="113"/>
      <c r="Q30" s="281"/>
      <c r="R30" s="281"/>
      <c r="S30" s="275"/>
    </row>
    <row r="31" spans="1:19" ht="36">
      <c r="A31" s="272"/>
      <c r="B31" s="273"/>
      <c r="C31" s="272"/>
      <c r="D31" s="83">
        <v>8.3000000000000007</v>
      </c>
      <c r="E31" s="84" t="s">
        <v>286</v>
      </c>
      <c r="F31" s="113">
        <v>11</v>
      </c>
      <c r="G31" s="113">
        <v>23</v>
      </c>
      <c r="H31" s="113"/>
      <c r="I31" s="113"/>
      <c r="J31" s="113"/>
      <c r="K31" s="113"/>
      <c r="L31" s="113"/>
      <c r="M31" s="113"/>
      <c r="N31" s="113"/>
      <c r="O31" s="113"/>
      <c r="P31" s="113"/>
      <c r="Q31" s="282"/>
      <c r="R31" s="281"/>
      <c r="S31" s="275"/>
    </row>
    <row r="32" spans="1:19" ht="48">
      <c r="A32" s="272"/>
      <c r="B32" s="273">
        <v>9</v>
      </c>
      <c r="C32" s="272" t="s">
        <v>287</v>
      </c>
      <c r="D32" s="83">
        <v>9.1</v>
      </c>
      <c r="E32" s="84" t="s">
        <v>288</v>
      </c>
      <c r="F32" s="130">
        <v>22</v>
      </c>
      <c r="G32" s="130">
        <v>24</v>
      </c>
      <c r="H32" s="130">
        <v>25</v>
      </c>
      <c r="I32" s="130">
        <v>26</v>
      </c>
      <c r="J32" s="130">
        <v>28</v>
      </c>
      <c r="K32" s="130">
        <v>29</v>
      </c>
      <c r="L32" s="130">
        <v>31</v>
      </c>
      <c r="M32" s="130">
        <v>43</v>
      </c>
      <c r="N32" s="130">
        <v>46</v>
      </c>
      <c r="O32" s="113"/>
      <c r="P32" s="113"/>
      <c r="Q32" s="280"/>
      <c r="R32" s="281"/>
      <c r="S32" s="275"/>
    </row>
    <row r="33" spans="1:19" ht="36">
      <c r="A33" s="272"/>
      <c r="B33" s="273"/>
      <c r="C33" s="272"/>
      <c r="D33" s="83">
        <v>9.1999999999999993</v>
      </c>
      <c r="E33" s="84" t="s">
        <v>289</v>
      </c>
      <c r="F33" s="113">
        <v>13</v>
      </c>
      <c r="G33" s="130">
        <v>14</v>
      </c>
      <c r="H33" s="149">
        <v>22</v>
      </c>
      <c r="I33" s="113"/>
      <c r="J33" s="113"/>
      <c r="K33" s="113"/>
      <c r="L33" s="113"/>
      <c r="M33" s="113"/>
      <c r="N33" s="113"/>
      <c r="O33" s="113"/>
      <c r="P33" s="113"/>
      <c r="Q33" s="281"/>
      <c r="R33" s="281"/>
      <c r="S33" s="275"/>
    </row>
    <row r="34" spans="1:19" ht="48">
      <c r="A34" s="272"/>
      <c r="B34" s="273"/>
      <c r="C34" s="272"/>
      <c r="D34" s="83">
        <v>9.3000000000000007</v>
      </c>
      <c r="E34" s="84" t="s">
        <v>290</v>
      </c>
      <c r="F34" s="113">
        <v>11</v>
      </c>
      <c r="G34" s="113">
        <v>25</v>
      </c>
      <c r="H34" s="130">
        <v>29</v>
      </c>
      <c r="I34" s="130">
        <v>30</v>
      </c>
      <c r="J34" s="130">
        <v>31</v>
      </c>
      <c r="K34" s="130">
        <v>35</v>
      </c>
      <c r="L34" s="130">
        <v>38</v>
      </c>
      <c r="M34" s="113">
        <v>27</v>
      </c>
      <c r="N34" s="113"/>
      <c r="O34" s="113"/>
      <c r="P34" s="113"/>
      <c r="Q34" s="282"/>
      <c r="R34" s="281"/>
      <c r="S34" s="275"/>
    </row>
    <row r="35" spans="1:19" ht="24">
      <c r="A35" s="272"/>
      <c r="B35" s="273">
        <v>10</v>
      </c>
      <c r="C35" s="272" t="s">
        <v>291</v>
      </c>
      <c r="D35" s="83">
        <v>10.1</v>
      </c>
      <c r="E35" s="84" t="s">
        <v>292</v>
      </c>
      <c r="F35" s="113">
        <v>17</v>
      </c>
      <c r="G35" s="113">
        <v>18</v>
      </c>
      <c r="H35" s="130">
        <v>31</v>
      </c>
      <c r="I35" s="130">
        <v>43</v>
      </c>
      <c r="J35" s="113">
        <v>27</v>
      </c>
      <c r="K35" s="113"/>
      <c r="L35" s="113"/>
      <c r="M35" s="113"/>
      <c r="N35" s="113"/>
      <c r="O35" s="113"/>
      <c r="P35" s="113"/>
      <c r="Q35" s="280"/>
      <c r="R35" s="281"/>
      <c r="S35" s="275"/>
    </row>
    <row r="36" spans="1:19" ht="36">
      <c r="A36" s="272"/>
      <c r="B36" s="273"/>
      <c r="C36" s="272"/>
      <c r="D36" s="83">
        <v>10.199999999999999</v>
      </c>
      <c r="E36" s="84" t="s">
        <v>293</v>
      </c>
      <c r="F36" s="113">
        <v>17</v>
      </c>
      <c r="G36" s="130">
        <v>19</v>
      </c>
      <c r="H36" s="113"/>
      <c r="I36" s="113"/>
      <c r="J36" s="113"/>
      <c r="K36" s="113"/>
      <c r="L36" s="113"/>
      <c r="M36" s="113"/>
      <c r="N36" s="113"/>
      <c r="O36" s="113"/>
      <c r="P36" s="113"/>
      <c r="Q36" s="281"/>
      <c r="R36" s="281"/>
      <c r="S36" s="275"/>
    </row>
    <row r="37" spans="1:19" ht="36">
      <c r="A37" s="272"/>
      <c r="B37" s="273"/>
      <c r="C37" s="272"/>
      <c r="D37" s="83">
        <v>10.3</v>
      </c>
      <c r="E37" s="84" t="s">
        <v>294</v>
      </c>
      <c r="F37" s="130">
        <v>19</v>
      </c>
      <c r="G37" s="113"/>
      <c r="H37" s="113"/>
      <c r="I37" s="113"/>
      <c r="J37" s="113"/>
      <c r="K37" s="113"/>
      <c r="L37" s="113"/>
      <c r="M37" s="113"/>
      <c r="N37" s="113"/>
      <c r="O37" s="113"/>
      <c r="P37" s="113"/>
      <c r="Q37" s="282"/>
      <c r="R37" s="282"/>
      <c r="S37" s="276"/>
    </row>
  </sheetData>
  <mergeCells count="40">
    <mergeCell ref="F1:O1"/>
    <mergeCell ref="Q2:Q5"/>
    <mergeCell ref="Q6:Q8"/>
    <mergeCell ref="Q9:Q11"/>
    <mergeCell ref="R2:R11"/>
    <mergeCell ref="S2:S37"/>
    <mergeCell ref="R12:R28"/>
    <mergeCell ref="Q12:Q17"/>
    <mergeCell ref="Q18:Q19"/>
    <mergeCell ref="Q20:Q22"/>
    <mergeCell ref="Q23:Q28"/>
    <mergeCell ref="R29:R37"/>
    <mergeCell ref="Q29:Q31"/>
    <mergeCell ref="Q32:Q34"/>
    <mergeCell ref="Q35:Q37"/>
    <mergeCell ref="A29:A37"/>
    <mergeCell ref="B29:B31"/>
    <mergeCell ref="C29:C31"/>
    <mergeCell ref="B32:B34"/>
    <mergeCell ref="C32:C34"/>
    <mergeCell ref="B35:B37"/>
    <mergeCell ref="C35:C37"/>
    <mergeCell ref="A12:A28"/>
    <mergeCell ref="B12:B17"/>
    <mergeCell ref="C12:C17"/>
    <mergeCell ref="B18:B19"/>
    <mergeCell ref="C18:C19"/>
    <mergeCell ref="B20:B22"/>
    <mergeCell ref="C20:C22"/>
    <mergeCell ref="B23:B28"/>
    <mergeCell ref="C23:C28"/>
    <mergeCell ref="D1:E1"/>
    <mergeCell ref="B1:C1"/>
    <mergeCell ref="A2:A11"/>
    <mergeCell ref="B2:B5"/>
    <mergeCell ref="C2:C5"/>
    <mergeCell ref="B6:B8"/>
    <mergeCell ref="C6:C8"/>
    <mergeCell ref="B9:B11"/>
    <mergeCell ref="C9: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7"/>
  <sheetViews>
    <sheetView topLeftCell="D1" zoomScale="90" zoomScaleNormal="90" workbookViewId="0">
      <selection activeCell="D4" sqref="D4"/>
    </sheetView>
  </sheetViews>
  <sheetFormatPr defaultRowHeight="15"/>
  <cols>
    <col min="5" max="5" width="34.140625" customWidth="1"/>
    <col min="8" max="12" width="27.140625" style="99" customWidth="1"/>
    <col min="13" max="13" width="27.140625" style="98" customWidth="1"/>
    <col min="14" max="14" width="27.28515625" style="98" customWidth="1"/>
    <col min="15" max="19" width="27.28515625" style="100" customWidth="1"/>
  </cols>
  <sheetData>
    <row r="1" spans="1:19" ht="39">
      <c r="A1" s="61" t="s">
        <v>246</v>
      </c>
      <c r="B1" s="60"/>
      <c r="C1" s="60" t="s">
        <v>245</v>
      </c>
      <c r="D1" s="60" t="s">
        <v>248</v>
      </c>
      <c r="E1" s="60" t="s">
        <v>245</v>
      </c>
      <c r="F1" s="60" t="s">
        <v>351</v>
      </c>
      <c r="G1" s="60" t="s">
        <v>350</v>
      </c>
      <c r="H1" s="99">
        <v>1</v>
      </c>
      <c r="I1" s="99">
        <v>2</v>
      </c>
      <c r="J1" s="99">
        <v>3</v>
      </c>
      <c r="K1" s="99">
        <v>4</v>
      </c>
      <c r="L1" s="99">
        <v>5</v>
      </c>
      <c r="M1" s="98">
        <v>6</v>
      </c>
      <c r="N1" s="98">
        <v>7</v>
      </c>
      <c r="O1" s="98">
        <v>8</v>
      </c>
      <c r="P1" s="98">
        <v>9</v>
      </c>
      <c r="Q1" s="98">
        <v>10</v>
      </c>
      <c r="R1" s="98">
        <v>11</v>
      </c>
      <c r="S1" s="98">
        <v>12</v>
      </c>
    </row>
    <row r="2" spans="1:19" ht="205.5" customHeight="1">
      <c r="A2" s="287" t="s">
        <v>247</v>
      </c>
      <c r="B2" s="269">
        <v>1</v>
      </c>
      <c r="C2" s="268" t="s">
        <v>253</v>
      </c>
      <c r="D2" s="62">
        <v>1.1000000000000001</v>
      </c>
      <c r="E2" s="63" t="s">
        <v>249</v>
      </c>
      <c r="F2" s="64">
        <v>7</v>
      </c>
      <c r="G2" s="64">
        <v>7</v>
      </c>
      <c r="H2" s="99" t="str">
        <f>'Standard 1'!B5</f>
        <v>Patients are given a copy of the charter. Patients/carers have homecare(hc) services explained to them in a form that they are able to comprehend. Patients sign the registration and consent form. Patients are given information about how to contact the hc company and how to make a complaint.  All services are either pharma funded or contracted by the NHS</v>
      </c>
      <c r="I2" s="99" t="str">
        <f>'Standard 1'!B6</f>
        <v>Patients are fully counselled, treatment cessation is discussed and hc services are explained. Patients consent to hc prior to service initiation.</v>
      </c>
      <c r="J2" s="99" t="str">
        <f>'Standard 1'!B7</f>
        <v>All hc services are approved by DTC/MSG prior to initiation. Patients are assessed for suitability and hc needs and suitability assessment forms are completed where appropriate. This is documented in the patients' notes.</v>
      </c>
      <c r="K2" s="99" t="str">
        <f>'Standard 1'!B8</f>
        <v>All staff involved in hc are fully trained and comply with the relevant legislation. There is an up to date hc policy and all staff are familiar with this policy and have agreed to abide by the recommendations.</v>
      </c>
      <c r="L2" s="99" t="str">
        <f>'Standard 1'!B9</f>
        <v xml:space="preserve">For self administered oral or injectable therapy patients are fully counselled. For self administered injectable medicines, patients are either trained by NHS staff or by suitably qualified homecare staff for all services. The provision of nurse training </v>
      </c>
      <c r="M2" s="98" t="str">
        <f>'Standard 1'!B10</f>
        <v>All patients consent to hc and sign the registration form which explains how their data will  be used and protected. All patients are given a copy of the patient charter.</v>
      </c>
      <c r="N2" s="98" t="str">
        <f>'Standard 1'!B11</f>
        <v>Information regarding responsibilities is included in the patient charter and in any relevant patient information leaflets. This is enhanced by verbal instructions from the clinical team during routine out patient appointments.</v>
      </c>
      <c r="O2" s="98"/>
    </row>
    <row r="3" spans="1:19" ht="79.5" customHeight="1">
      <c r="A3" s="287"/>
      <c r="B3" s="269"/>
      <c r="C3" s="268"/>
      <c r="D3" s="62">
        <v>1.2</v>
      </c>
      <c r="E3" s="63" t="s">
        <v>250</v>
      </c>
      <c r="F3" s="64">
        <v>4</v>
      </c>
      <c r="G3" s="64">
        <v>4</v>
      </c>
      <c r="H3" s="99" t="str">
        <f>'Standard 1'!B13</f>
        <v xml:space="preserve">There is an up to date homecare policy. Patients are fully counselled on homecare services and have opportunities to speak with the clinical teams at routine outpatient appontments. Patients are given information on the homecare service including how to contact the hospital teams and homecare customer services teams and how to make a complaint. Patients are aware that they can refuse or withdraw from the service at any time. </v>
      </c>
      <c r="I3" s="99" t="str">
        <f>'Standard 1'!B14</f>
        <v>The homecare patient charter and all information regarding hoemcare is written in plain English.</v>
      </c>
      <c r="J3" s="99" t="str">
        <f>'Standard 1'!B15</f>
        <v>All patients are given contact details for the clinical teams and homecare companies.</v>
      </c>
      <c r="K3" s="99" t="str">
        <f>'Standard 1'!B16</f>
        <v>Patient information leaflets contain clear information and all patients receive a welcome pack from the homecare company describing the service and containing contact information.</v>
      </c>
      <c r="L3" s="99" t="s">
        <v>385</v>
      </c>
    </row>
    <row r="4" spans="1:19" ht="166.5" customHeight="1">
      <c r="A4" s="287"/>
      <c r="B4" s="269"/>
      <c r="C4" s="268"/>
      <c r="D4" s="62">
        <v>1.3</v>
      </c>
      <c r="E4" s="63" t="s">
        <v>251</v>
      </c>
      <c r="F4" s="64">
        <v>4</v>
      </c>
      <c r="G4" s="64">
        <v>4</v>
      </c>
      <c r="H4" s="99" t="str">
        <f>'Standard 1'!B18</f>
        <v>Clinical team responsibility. Patients who: DNA, express concern with the service, have repeated failed deliveries, homecare companies raise concerns, are followed up by clinicians and suitability for homecare is re-assessed.</v>
      </c>
      <c r="I4" s="99" t="str">
        <f>'Standard 1'!B19</f>
        <v>If medicines adherence is a concern clinical teams discuss methods of improving adherence during the out patient appointment.</v>
      </c>
      <c r="J4" s="99" t="str">
        <f>'Standard 1'!B20</f>
        <v>For self administered oral or injectable therapy patients are fully counselled. For self administered injectable medicines, patients are either trained by NHS staff or by suitably qualified homecare staff for all services. The provision of nurse training by non NHS nurses is contracted by pharma or by NHS contracted services, and there is provision within the contract, to monitor the standards of trained staff/nurses.</v>
      </c>
      <c r="K4" s="99" t="str">
        <f>'Standard 1'!B21</f>
        <v>Services which include homecare led training, administration of medication or patient support programmes are contracted through a robust process. Key Performance Indicators are reviewed.</v>
      </c>
    </row>
    <row r="5" spans="1:19" ht="79.5" customHeight="1" thickBot="1">
      <c r="A5" s="287"/>
      <c r="B5" s="289"/>
      <c r="C5" s="290"/>
      <c r="D5" s="65">
        <v>1.4</v>
      </c>
      <c r="E5" s="66" t="s">
        <v>252</v>
      </c>
      <c r="F5" s="67">
        <v>4</v>
      </c>
      <c r="G5" s="67">
        <v>4</v>
      </c>
      <c r="H5" s="99" t="str">
        <f>'Standard 1'!B23</f>
        <v>Included in the patient charter and welcome packs.</v>
      </c>
      <c r="I5" s="99" t="str">
        <f>'Standard 1'!B24</f>
        <v>Included in the patient charter and welcome packs.</v>
      </c>
      <c r="J5" s="99" t="str">
        <f>'Standard 1'!B25</f>
        <v>Patient suitability and needs assessment forms are completed and documented in patient notes.</v>
      </c>
      <c r="K5" s="99" t="str">
        <f>'Standard 1'!B26</f>
        <v>Clinical teams complete the homecare suitability and needs assessment forms.</v>
      </c>
    </row>
    <row r="6" spans="1:19" ht="79.5" customHeight="1">
      <c r="A6" s="287"/>
      <c r="B6" s="291">
        <v>2</v>
      </c>
      <c r="C6" s="292" t="s">
        <v>254</v>
      </c>
      <c r="D6" s="68">
        <v>2.1</v>
      </c>
      <c r="E6" s="69" t="s">
        <v>257</v>
      </c>
      <c r="F6" s="70">
        <v>5</v>
      </c>
      <c r="G6" s="70">
        <v>5</v>
      </c>
      <c r="H6" s="99" t="str">
        <f>'Standard 2'!B5</f>
        <v>Homecare suitability and needs assessments forms are completed and documented in patient notes</v>
      </c>
      <c r="I6" s="99" t="str">
        <f>'Standard 2'!B6</f>
        <v>Repeat homecare prescriptions are not issued unless patients have attended routine outpatient appointments and test results are satisfactory</v>
      </c>
      <c r="J6" s="99" t="str">
        <f>'Standard 2'!B7</f>
        <v>Patients are fully counselled on medication and homecare services.</v>
      </c>
      <c r="K6" s="99" t="str">
        <f>'Standard 2'!B8</f>
        <v>All pharmacy homecare teams either include a homecare pharmacist or specialist pharmacist. All homecare staff have access to a suitably trained pharmacist for each therapy area.</v>
      </c>
      <c r="L6" s="99" t="str">
        <f>'Standard 2'!B9</f>
        <v>Where patients have given informed consent, GPs are informed that patients are receiving treatment via homecare services. The GP letter templates have been reviewed and approved by the pharmacy homecare team.</v>
      </c>
    </row>
    <row r="7" spans="1:19" ht="79.5" customHeight="1">
      <c r="A7" s="287"/>
      <c r="B7" s="269"/>
      <c r="C7" s="268"/>
      <c r="D7" s="62">
        <v>2.2000000000000002</v>
      </c>
      <c r="E7" s="63" t="s">
        <v>255</v>
      </c>
      <c r="F7" s="64">
        <v>7</v>
      </c>
      <c r="G7" s="64">
        <v>7</v>
      </c>
      <c r="H7" s="99" t="str">
        <f>'Standard 2'!B11</f>
        <v>Clinical team responsibility. Patients who; DNA, express concern with the service, have repeated failed deliveries or if homecare companies raise concerns, are followed up by clinicians and suitability for homecare is re-assessed.</v>
      </c>
      <c r="I7" s="99" t="str">
        <f>'Standard 2'!B12</f>
        <v>Homecare delivery frequencies are tailored to the needs of the patient/service. Repeat prescriptions where there are dosage changes are 'flagged' to the homecare companies.</v>
      </c>
      <c r="J7" s="99" t="str">
        <f>'Standard 2'!B13</f>
        <v xml:space="preserve">Clinical team responsibility. There are clear lines of communication between pharmacy, clinical teams and homecare companies and any chnages in patient circumstances are flagged to all by all parties </v>
      </c>
      <c r="K7" s="99" t="str">
        <f>'Standard 2'!B14</f>
        <v>There are clear communication/contact matices in place for all services. All incidents where communication has failed and there has been an impact or potential impact on patient care, are reported in the organisation's  incident reporting system.</v>
      </c>
      <c r="L7" s="99" t="str">
        <f>'Standard 2'!B15</f>
        <v>All homecare services are contracted and awarded to suppliers with suitable contingency plans. There is provision for Trust/Health Board intervention where required.</v>
      </c>
      <c r="M7" s="98" t="str">
        <f>'Standard 2'!B16</f>
        <v>Homecare companies are contractually obliged to report all clinical queries and contact with patients to the Trust/Health Board clinical team immediately if required to keep the patient safe or within 48 hours for routine enquiries.</v>
      </c>
      <c r="N7" s="98" t="str">
        <f>'Standard 2'!B17</f>
        <v>If treatment is witheld, the homecare company is informed in writing. This is a contractual obligation.</v>
      </c>
    </row>
    <row r="8" spans="1:19" ht="157.5" customHeight="1" thickBot="1">
      <c r="A8" s="287"/>
      <c r="B8" s="289"/>
      <c r="C8" s="290"/>
      <c r="D8" s="65">
        <v>2.2999999999999998</v>
      </c>
      <c r="E8" s="66" t="s">
        <v>256</v>
      </c>
      <c r="F8" s="67">
        <v>5</v>
      </c>
      <c r="G8" s="67">
        <v>5</v>
      </c>
      <c r="H8" s="99" t="str">
        <f>'Standard 2'!B19</f>
        <v>Clinical teams will monitor the patient response, compliance and side effects to treatment. This is documented in patient notes during the outpatient appointment. Complaints are recorded by the homecare companies and on the Trust/Health Board reporting system as they occur. A full report of all incidents and complaints is reported to the regional service and to the Trust/Health Board at regular review meetings.</v>
      </c>
      <c r="I8" s="99" t="str">
        <f>'Standard 2'!B20</f>
        <v>RPS governancerecommendations are implemented and followed by homecare companies and the Trust/Health Board.</v>
      </c>
      <c r="J8" s="99" t="str">
        <f>'Standard 2'!B21</f>
        <v>RPS governancerecommendations are implemented and followed by homecare companies and the Trust/Health Board.</v>
      </c>
      <c r="K8" s="99" t="str">
        <f>'Standard 2'!B22</f>
        <v>A quarterly or annual report of homecare services is provided to relevant purchasing authorities.</v>
      </c>
      <c r="L8" s="99" t="str">
        <f>'Standard 2'!B23</f>
        <v>An annual patient satisfaction survey is carried out by each homecare company and the results are available to the Trust/Health Board. All comments made by patients are followed up where appropriate.</v>
      </c>
    </row>
    <row r="9" spans="1:19" ht="195.75" customHeight="1">
      <c r="A9" s="287"/>
      <c r="B9" s="291">
        <v>3</v>
      </c>
      <c r="C9" s="292" t="s">
        <v>258</v>
      </c>
      <c r="D9" s="68">
        <v>3.1</v>
      </c>
      <c r="E9" s="69" t="s">
        <v>391</v>
      </c>
      <c r="F9" s="70">
        <v>8</v>
      </c>
      <c r="G9" s="70">
        <v>8</v>
      </c>
      <c r="H9" s="99" t="str">
        <f>'Standard 3'!B5</f>
        <v>Responsibilities are clearly defined in the homecare policy and in the SLA/contract for each service. Each contract documentationincludes a contact matix for all parties involved.</v>
      </c>
      <c r="I9" s="99" t="str">
        <f>'Standard 3'!B6</f>
        <v>Information is shared between parties, clinical teams ensure that relevant information is available to all parties.</v>
      </c>
      <c r="J9" s="99" t="str">
        <f>'Standard 3'!B7</f>
        <v>Regular review meetings are held between the Trust/Health Board and each homecare company. The frequency of these meetings is adapted to the needs of the service. Monthly KPI reports are available.</v>
      </c>
      <c r="K9" s="99" t="str">
        <f>'Standard 3'!B8</f>
        <v>Clinical Teams update patient records in a clear, accurate and timely manner.</v>
      </c>
      <c r="L9" s="99" t="str">
        <f>'Standard 3'!B9</f>
        <v xml:space="preserve">All parties comply with data protection requirements as per contractual arrnagements and patient consent. Patient identifiable information is shared using encrypted means. </v>
      </c>
      <c r="M9" s="98" t="str">
        <f>'Standard 3'!B10</f>
        <v>RPS governance recommendations are implemented and followed by homecare companies and the Trust/Health Board.</v>
      </c>
      <c r="N9" s="98" t="str">
        <f>'Standard 3'!B11</f>
        <v xml:space="preserve">Risk assessments are carried out before a service is implemented. When patients are switched between treatments, this is communicated to the homecare company in writing. Patients are only switched between companies following the CMU guidelines with input from the incumbent and the new supplier. Switches are carefully monitored and reviewed once complete. Lesssons learned are shared with the organisations involved, the region and nationally where appropriate. Patients are not switched between homecare companies unless this is unavoidable. </v>
      </c>
      <c r="O9" s="98" t="str">
        <f>'Standard 3'!B12</f>
        <v>RPS governance recommendations are implemented and followed by homecare companies and the Trust/Health Board.</v>
      </c>
    </row>
    <row r="10" spans="1:19" ht="158.25" customHeight="1">
      <c r="A10" s="287"/>
      <c r="B10" s="269"/>
      <c r="C10" s="268"/>
      <c r="D10" s="62">
        <v>3.2</v>
      </c>
      <c r="E10" s="63" t="s">
        <v>259</v>
      </c>
      <c r="F10" s="64">
        <v>2</v>
      </c>
      <c r="G10" s="64">
        <v>2</v>
      </c>
      <c r="H10" s="99" t="str">
        <f>'Standard 3'!B14</f>
        <v>A 3 year strategy for homecare is written by the Chief Pharmacist in conjuction with the Medical and Nursing Directors and approved by DTC and MSG and shared with commissioners. From this strategy the annual plan for homecare services is written by the Chief Pharmacist and shared with commissioners and approved by DTC and MSG. Prior to implementation a risk assessment is completed using the national template.</v>
      </c>
      <c r="I10" s="99" t="str">
        <f>'Standard 3'!B15</f>
        <v>RPS governance recommendations are implemented and followed by homecare companies and the Trust/Health Board.</v>
      </c>
    </row>
    <row r="11" spans="1:19" ht="79.5" customHeight="1" thickBot="1">
      <c r="A11" s="288"/>
      <c r="B11" s="289"/>
      <c r="C11" s="290"/>
      <c r="D11" s="65">
        <v>3.3</v>
      </c>
      <c r="E11" s="66" t="s">
        <v>260</v>
      </c>
      <c r="F11" s="67">
        <v>1</v>
      </c>
      <c r="G11" s="67">
        <v>1</v>
      </c>
      <c r="H11" s="99" t="str">
        <f>'Standard 3'!B17</f>
        <v>The Chief Pharmacist is aware of all relevent legislation and documentation relating to homecare. Changes to legislation, guidelines and recommendations are communicated from the National Homecare Medicines Committee to the Regional Homecare Pharmacist and to each Trust/Health Board. The minutes of all meeting s are available on the Pharmacy Procurement Service website. The Regional Homecare Pharmacist holds meetings for pharmacy homecare teams 5 times a year and produces a quarterly Newsletter.</v>
      </c>
    </row>
    <row r="12" spans="1:19" ht="186" customHeight="1">
      <c r="A12" s="293" t="s">
        <v>261</v>
      </c>
      <c r="B12" s="296">
        <v>4</v>
      </c>
      <c r="C12" s="298" t="s">
        <v>269</v>
      </c>
      <c r="D12" s="71">
        <v>4.0999999999999996</v>
      </c>
      <c r="E12" s="72" t="s">
        <v>262</v>
      </c>
      <c r="F12" s="73">
        <v>12</v>
      </c>
      <c r="G12" s="73">
        <v>12</v>
      </c>
      <c r="H12" s="99" t="str">
        <f>'Standard 4'!B5</f>
        <v xml:space="preserve">There is a homecare steering group which reviews all homecare services. DTC and MSG reviews and approves all homecare services and documentation. Commissioners are represented on the homecare steering group. </v>
      </c>
      <c r="I12" s="99" t="str">
        <f>'Standard 4'!B6</f>
        <v>The homecare team comprises a homecare pharmacist or a specialist clinical pharmacist with responsibilities for homecare services</v>
      </c>
      <c r="J12" s="99" t="str">
        <f>'Standard 4'!B7</f>
        <v>All homecare prescribing is compliant with Trust/Health Board clinical guidelines, NICE guidance and IFR approval processes where applicable</v>
      </c>
      <c r="K12" s="99" t="str">
        <f>'Standard 4'!B8</f>
        <v>All prescribing is reviewed  for clinical appropriateness and effectiveness. This includes homecare prescribing. The homecare policy states that all homecare prescribing is compliant with Trust/Health Board clinical guidelines, NICE guidance and IFR approval processes where applicable</v>
      </c>
      <c r="L12" s="99" t="str">
        <f>'Standard 4'!B9</f>
        <v>The homecare steering group, DTC and MSG ensure that all new services are implemented after completion of a risk assessment. New services are approved by DTC/MSG prior to implementation. Commissioners are represented on the homecare steering group.</v>
      </c>
      <c r="M12" s="98" t="str">
        <f>'Standard 4'!B10</f>
        <v xml:space="preserve">The homecare steering group, DTC and MSG ensure that all new services are implemented after completion of a risk assessment. Commissioners are represented on the homecare steering group. New services are approved by DTC/MSG prior to implementation. Changes to the homecare company providing a particular service are only implemented when this is unavoidable. In such cases the switching of patients is closely monitored, following the CMU guidelines with input from the incumbent and the new supplier. Switches are carefully monitored and reviewed once complete. Lesssons learned are shared with the organisations involved in the service, the region and nationally where appropriate. Patients are not switched between homecare companies unless this is unavoidable. </v>
      </c>
      <c r="N12" s="98" t="str">
        <f>'Standard 4'!B11</f>
        <v>Decisions regarding homecare services are made in conjunction with purchasing authorities and the Trust/Health Board</v>
      </c>
      <c r="O12" s="98" t="str">
        <f>'Standard 4'!B12</f>
        <v>The following groups meet regularly and homecare is a regular agenda item. NHMC (national homecare group), Regional Homecare Group (Trust/Health Board pharmacy homecare team representatives, regional homecare pharmacist chair, Chief Pharmacists (CPs), Joint CPs (Trust/Health Boards and Commissioners), Regional Strategy Group (CPs and Pharmacy Procurement Experts and Regional Procurement Pharmacist chair), Regional Consortium (Pharmacy procurement teams and experts)</v>
      </c>
      <c r="P12" s="98" t="str">
        <f>'Standard 4'!B13</f>
        <v>Medicines pathways and 'place in therapy' decisions are made by DTC. Trust/Health Board clinical and NICE guidelines are adhered to where appropriate.</v>
      </c>
      <c r="Q12" s="98" t="str">
        <f>'Standard 4'!B14</f>
        <v>The Medicines Management Policy clearly documents the use of all medicines within the Trust/Health Board. Where homecare arrangements are in place and special consideration is required for off label use, compounded medicines, unlicensed medicines and custom made specials, these are clearly documented in the service specification and contract for the service.</v>
      </c>
      <c r="R12" s="98" t="str">
        <f>'Standard 4'!B15</f>
        <v xml:space="preserve">The Medicines Management Policy clearly documents the use of all medicines within the Trust/Health Board. </v>
      </c>
      <c r="S12" s="98" t="str">
        <f>'Standard 4'!B16</f>
        <v xml:space="preserve">The Medicines Management Policy clearly documents the use of all medicines within the Trust/Health Board. </v>
      </c>
    </row>
    <row r="13" spans="1:19" ht="99.75" customHeight="1">
      <c r="A13" s="294"/>
      <c r="B13" s="271"/>
      <c r="C13" s="270"/>
      <c r="D13" s="74">
        <v>4.2</v>
      </c>
      <c r="E13" s="75" t="s">
        <v>263</v>
      </c>
      <c r="F13" s="76">
        <v>8</v>
      </c>
      <c r="G13" s="76">
        <v>8</v>
      </c>
      <c r="H13" s="99" t="str">
        <f>'Standard 4'!B18</f>
        <v>The Trust/Health Board procures homecare medicines through the Pharmacy computer system. Orders are raised and invoices processed following Trust/Health Board Standard Financial Instructions (SFIs)</v>
      </c>
      <c r="I13" s="99" t="str">
        <f>'Standard 4'!B19</f>
        <v>All products are procured using accepted processes, respecting SFIs and contract prices are obtained via homecare</v>
      </c>
      <c r="J13" s="99" t="str">
        <f>'Standard 4'!B20</f>
        <v>All products are procured using accepted processes, respecting SFIs and contract prices are obtained via homecare</v>
      </c>
      <c r="K13" s="99" t="str">
        <f>'Standard 4'!B21</f>
        <v>All service specifications and contracts detail recall, contingency plans and how to deal with medicines shortages roles and responsibilities for all parties.</v>
      </c>
      <c r="L13" s="99" t="str">
        <f>'Standard 4'!B22</f>
        <v>Homecare companies are expected to subcontract to approved providers and are held accounatble contractually for ensuring that subcontractors are  able to provide the same level of service.</v>
      </c>
      <c r="M13" s="98" t="str">
        <f>'Standard 4'!B23</f>
        <v>All NHS funded services are procured using the national template specification for homecare. For pharma funded schemes, these are reviewed by members of the NHMC before implementation</v>
      </c>
      <c r="N13" s="98" t="str">
        <f>'Standard 4'!B24</f>
        <v>All NHS funded services are procured using the national template specification for homecare. For pharma funded schemes, these are reviewed by members of the NHMC before implementation. All contract conditions apply to sub contractors where they are used</v>
      </c>
      <c r="O13" s="98" t="str">
        <f>'Standard 4'!B25</f>
        <v>All NHS funded services are procured using the national template specification for homecare. For pharma funded schemes, these are reviewed by members of the NHMC before implementation. This includes the auditing of themselves and subcontractors.</v>
      </c>
    </row>
    <row r="14" spans="1:19" ht="196.5" customHeight="1">
      <c r="A14" s="294"/>
      <c r="B14" s="271"/>
      <c r="C14" s="270"/>
      <c r="D14" s="74">
        <v>4.3</v>
      </c>
      <c r="E14" s="75" t="s">
        <v>264</v>
      </c>
      <c r="F14" s="76">
        <v>3</v>
      </c>
      <c r="G14" s="76">
        <v>3</v>
      </c>
      <c r="H14" s="99" t="str">
        <f>'Standard 4'!B27</f>
        <v>Homecare services are closely monitored. Where there is an anticipated stock problem, the NHMC will require the pharma company to provide regular reports and updates on the stock holding. Measures such as reducing the quantity of stock delivered to each patient and restricting the prescribing of medicines to new patients will be put in place where necessary</v>
      </c>
      <c r="I14" s="99" t="str">
        <f>'Standard 4'!B28</f>
        <v>Homecare services are closely monitored. Where there is an anticipated stock problem, the NHMC will require the pharma compnay to provide regular reports and updates on the stock holding. Measures such as reducing the quantity of stock delivered to each patient and restricting the prescribing of medicines to new patients will be put in place where necessary. PAS schemes are available via the homecare route and prices paid and rebates due are carefully monitored locally and regionally.</v>
      </c>
      <c r="J14" s="99" t="str">
        <f>'Standard 4'!B29</f>
        <v>All prices are monitored through the pharmacy computer system and the regional homecare pharmacist also monitors some pricing on a periodic basis. Contract price information for NHS contracts is supplied to homecare companies by the regional service and updated monthly.</v>
      </c>
    </row>
    <row r="15" spans="1:19" ht="79.5" customHeight="1">
      <c r="A15" s="294"/>
      <c r="B15" s="271"/>
      <c r="C15" s="270"/>
      <c r="D15" s="74">
        <v>4.4000000000000004</v>
      </c>
      <c r="E15" s="75" t="s">
        <v>267</v>
      </c>
      <c r="F15" s="76">
        <v>3</v>
      </c>
      <c r="G15" s="76">
        <v>3</v>
      </c>
      <c r="H15" s="99" t="str">
        <f>'Standard 4'!B30</f>
        <v>Homecare services are closely monitored. Where there is an anticipated stock problem, the NHMC will require the pharma compnay to provide regular reports and updates on the stock holding. Measures such as reducing the quantity of stock delivered to each patient and restricting the prescribing of medicines to new patients will be put in place where necessary. PAS schemes are available via the homecare route and prices paid and rebates due are carefully monitored locally and regionally.</v>
      </c>
      <c r="I15" s="99" t="str">
        <f>'Standard 4'!B32</f>
        <v xml:space="preserve">All custom made medicines - compounded medicines and specials for homecare services are manufactured by reputable companies and services are contracted for using the national template specification. </v>
      </c>
      <c r="J15" s="99" t="str">
        <f>'Standard 4'!B33</f>
        <v>All custom made medicines - compounded medicines and specials for homecare services are manufactured by reputable companies and services are contracted for using the national template specification. This includes arrangements for audits.</v>
      </c>
    </row>
    <row r="16" spans="1:19" ht="116.25" customHeight="1">
      <c r="A16" s="294"/>
      <c r="B16" s="271"/>
      <c r="C16" s="270"/>
      <c r="D16" s="74">
        <v>4.5</v>
      </c>
      <c r="E16" s="75" t="s">
        <v>265</v>
      </c>
      <c r="F16" s="76">
        <v>5</v>
      </c>
      <c r="G16" s="76">
        <v>5</v>
      </c>
      <c r="H16" s="99" t="str">
        <f>'Standard 4'!B34</f>
        <v>All custom made medicines - compounded medicines and specials for homecare services are manufactured by reputable companies and services are contracted for using the national template specification. This includes arrangements for audits.</v>
      </c>
      <c r="I16" s="99" t="str">
        <f>'Standard 4'!B35</f>
        <v>All custom made medicines - compounded medicines and specials for homecare services are manufactured by reputable companies and services are contracted for using the national template specification. This includes arrangements for quality control.</v>
      </c>
      <c r="J16" s="99" t="str">
        <f>'Standard 4'!B37</f>
        <v>There are no services that routinely provide imported unlicensed medicines via homecare</v>
      </c>
      <c r="K16" s="99" t="str">
        <f>'Standard 4'!B38</f>
        <v>There are no services that routinely provide imported unlicensed medicines via homecare</v>
      </c>
      <c r="L16" s="99" t="str">
        <f>'Standard 4'!B39</f>
        <v>There are no services that routinely provide imported unlicensed medicines via homecare</v>
      </c>
    </row>
    <row r="17" spans="1:16" ht="159" customHeight="1" thickBot="1">
      <c r="A17" s="294"/>
      <c r="B17" s="297"/>
      <c r="C17" s="299"/>
      <c r="D17" s="77">
        <v>4.5999999999999996</v>
      </c>
      <c r="E17" s="78" t="s">
        <v>266</v>
      </c>
      <c r="F17" s="79">
        <v>5</v>
      </c>
      <c r="G17" s="79">
        <v>5</v>
      </c>
      <c r="H17" s="99" t="str">
        <f>'Standard 4'!B41</f>
        <v>All equipment and ancillaries are listed and approved as part of the contract as designated by the contracting authority (regionally, nationally or locally). All equipment and ancillaries are used for the purpose for which they are intended. Patients are not authorised to request alternative items without Trust/Health Board approval.</v>
      </c>
      <c r="I17" s="99" t="str">
        <f>'Standard 4'!B42</f>
        <v>All equipment and ancillaries are listed and approved as part of the contract as designated by the purchasing authority (regionally, nationally or locally). All equipment and ancillaries are used for the purpose for which they are intended. Patients are not authorised to request alternative items without Trust/Health Board approval.</v>
      </c>
      <c r="J17" s="99" t="str">
        <f>'Standard 4'!B43</f>
        <v>All equipment and ancillaries are listed and approved as part of the contract as designated by the purchasing authority (regionally, nationally or locally). All equipment and ancillaries are used for the purpose for which they are intended. Patients are not authorised to request alternative items without Trust/Health Board approval. Patients are trained to self administer medication where appropriate. All such training is carried out by a suitably qualified health professional.</v>
      </c>
      <c r="K17" s="99" t="str">
        <f>'Standard 4'!B44</f>
        <v>There are clear instructions given to patients regarding the use and reordering of equipment and ancillaries at the time of patient training</v>
      </c>
      <c r="L17" s="99" t="str">
        <f>'Standard 4'!B45</f>
        <v>All equipment and ancillaries are listed and approved as part of the contract as designated by the purchasing authority (regionally, nationally or locally). This inlcudes patient training. All equipment and ancillaries are used for the purpose for which they are intended. Patients are not authorised to request alternative items without Trust/Health Board approval.</v>
      </c>
    </row>
    <row r="18" spans="1:16" ht="270">
      <c r="A18" s="294"/>
      <c r="B18" s="296">
        <v>5</v>
      </c>
      <c r="C18" s="298" t="s">
        <v>268</v>
      </c>
      <c r="D18" s="71">
        <v>5.0999999999999996</v>
      </c>
      <c r="E18" s="72" t="s">
        <v>270</v>
      </c>
      <c r="F18" s="73">
        <v>5</v>
      </c>
      <c r="G18" s="73">
        <v>5</v>
      </c>
      <c r="H18" s="99" t="str">
        <f>'Standard 5'!B5</f>
        <v>Pharmacy expertise and information regarding medicine use forms part of the routine service offered by the Pharmacy Team irrespective of the use of homecare services.</v>
      </c>
      <c r="I18" s="99" t="str">
        <f>'Standard 5'!B6</f>
        <v>There is a wide range of staff within the pharmacy homecare team, including pharmacists, technicians, admin and clerical staff. Each team member has an up to date job description and is trained on the particular aspects of the homecare service that they support. There are homecare training and career progression opportunities for other members of the pharmacy team and succession planning so that annual leave and sickness can be covered if key members of the homecare team are not available.  The skill mix within the team is reviewed regularly. There is a regional model for the funding of pharmacy homecare teams by commissioners. The Chief Pharmacist has access to this resource and has been able to ensure that there is sufficient staff to carry out the homecare service efficiently and maximise patient safety.</v>
      </c>
      <c r="J18" s="99" t="str">
        <f>'Standard 5'!B7</f>
        <v>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v>
      </c>
      <c r="K18" s="99" t="str">
        <f>'Standard 5'!B8</f>
        <v>Where NHS staff are used to administer homecare medicines in the community they receive appropriate clinical training, including training on specific disease areas, basic life support as well as training on lone working. Where homeare company staff or subcontractors are used, there are adequate contractual arrangements in place to ensure that all staff are suitably trained.</v>
      </c>
      <c r="L18" s="99" t="str">
        <f>'Standard 5'!B9</f>
        <v>All NHS funded services are procured using the national template specification for homecare this includes provision for DBS checks. For pharma funded schemes, these are reviewed by members of the NHMC before implementation. All contract conditions apply to sub contractors where they are used.</v>
      </c>
    </row>
    <row r="19" spans="1:16" ht="135.75" thickBot="1">
      <c r="A19" s="294"/>
      <c r="B19" s="297"/>
      <c r="C19" s="299"/>
      <c r="D19" s="77">
        <v>5.2</v>
      </c>
      <c r="E19" s="78" t="s">
        <v>271</v>
      </c>
      <c r="F19" s="79">
        <v>3</v>
      </c>
      <c r="G19" s="79">
        <v>3</v>
      </c>
      <c r="H19" s="99" t="str">
        <f>'Standard 5'!B11</f>
        <v>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v>
      </c>
      <c r="I19" s="99" t="str">
        <f>'Standard 5'!B12</f>
        <v>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v>
      </c>
      <c r="J19" s="99" t="str">
        <f>'Standard 5'!B13</f>
        <v>Change control processes are described in the national homecare template specification. Where changes impact other members of the homecare team, these are communicated clearly.</v>
      </c>
    </row>
    <row r="20" spans="1:16" ht="101.25">
      <c r="A20" s="294"/>
      <c r="B20" s="296">
        <v>6</v>
      </c>
      <c r="C20" s="298" t="s">
        <v>272</v>
      </c>
      <c r="D20" s="71">
        <v>6.1</v>
      </c>
      <c r="E20" s="72" t="s">
        <v>273</v>
      </c>
      <c r="F20" s="73">
        <v>8</v>
      </c>
      <c r="G20" s="73">
        <v>8</v>
      </c>
      <c r="H20" s="99" t="str">
        <f>'Standard 6'!B5</f>
        <v xml:space="preserve">All documentation is approved by the homecare steering group, DTC and MSG as appropriate at service implementation. Commissioners are represented on the homecare steering group. National templates, where they exist, are used. </v>
      </c>
      <c r="I20" s="99" t="str">
        <f>'Standard 6'!B6</f>
        <v xml:space="preserve">All homecare prescriptions are screened clinically validated prior to sending to the homecare company. </v>
      </c>
      <c r="J20" s="99" t="str">
        <f>'Standard 6'!B7</f>
        <v>All therapeutic guidance and patient safety alerts are acted upon,there are proceses in place to ensure this occurs and includes homecare prescriptions.</v>
      </c>
      <c r="K20" s="99" t="str">
        <f>'Standard 6'!B8</f>
        <v>All NHS funded services are procured using the national template specification for homecare. For pharma funded schemes, these are reviewed by members of the NHMC before implementation. All contracts include provision for reacting to all types of safety alerts.</v>
      </c>
      <c r="L20" s="99" t="str">
        <f>'Standard 6'!B9</f>
        <v>All NHS funded services are procured using the national template specification for homecare. For pharma funded schemes, these are reviewed by members of the NHMC before implementation. All contracts include provision for dealing with harzardous waste in the patient's home</v>
      </c>
      <c r="M20" s="98" t="str">
        <f>'Standard 6'!B10</f>
        <v>RPS governance recommendations are implemented and followed by homecare companies and the Trust/Health Board.</v>
      </c>
      <c r="N20" s="98" t="str">
        <f>'Standard 6'!B11</f>
        <v>RPS governance recommendations are implemented and followed by homecare companies and the Trust/Health Board.</v>
      </c>
      <c r="O20" s="98" t="str">
        <f>'Standard 6'!B12</f>
        <v>RPS governance recommendations are implemented and followed by homecare companies and the Trust/Health Board.</v>
      </c>
    </row>
    <row r="21" spans="1:16" ht="95.25" customHeight="1">
      <c r="A21" s="294"/>
      <c r="B21" s="271"/>
      <c r="C21" s="270"/>
      <c r="D21" s="74">
        <v>6.2</v>
      </c>
      <c r="E21" s="75" t="s">
        <v>274</v>
      </c>
      <c r="F21" s="76">
        <v>7</v>
      </c>
      <c r="G21" s="76">
        <v>7</v>
      </c>
      <c r="H21" s="99" t="str">
        <f>'Standard 6'!B14</f>
        <v>The homecare steering group, DTC and MSG have pharmacy representation at an appropriate level.</v>
      </c>
      <c r="I21" s="99" t="str">
        <f>'Standard 6'!B15</f>
        <v>RPS governance recommendations are implemented and followed by homecare companies and the Trust/Health Board.</v>
      </c>
      <c r="J21" s="99" t="str">
        <f>'Standard 6'!B16</f>
        <v>RPS governance recommendations are implemented and followed by homecare companies and the Trust/Health Board.</v>
      </c>
      <c r="K21" s="99" t="str">
        <f>'Standard 6'!B17</f>
        <v>RPS governance recommendations are implemented and followed by homecare companies and the Trust/Health Board.</v>
      </c>
      <c r="L21" s="99" t="str">
        <f>'Standard 6'!B18</f>
        <v xml:space="preserve">RPS governance recommendations are implemented and followed by homecare companies and the Trust/Health Board. The recommendations include reporting all incidents and complaints on the organisation's reporting systems. The Trust/Health Board has robust processes for reporting incidents at board level. </v>
      </c>
      <c r="M21" s="98" t="str">
        <f>'Standard 6'!B19</f>
        <v xml:space="preserve">The Trust/Health Board has a robust policy and procedures for reporting poor practice and whistle blowing. This policy applies to homecare services. </v>
      </c>
      <c r="N21" s="98" t="str">
        <f>'Standard 6'!B20</f>
        <v>There is a culture of continuous learning and development in the Trust/Health Board</v>
      </c>
    </row>
    <row r="22" spans="1:16" ht="135.75" thickBot="1">
      <c r="A22" s="294"/>
      <c r="B22" s="297"/>
      <c r="C22" s="299"/>
      <c r="D22" s="77">
        <v>6.3</v>
      </c>
      <c r="E22" s="78" t="s">
        <v>275</v>
      </c>
      <c r="F22" s="79">
        <v>5</v>
      </c>
      <c r="G22" s="79">
        <v>5</v>
      </c>
      <c r="H22" s="99" t="str">
        <f>'Standard 5'!B11</f>
        <v>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v>
      </c>
      <c r="I22" s="99" t="str">
        <f>'Standard 5'!B12</f>
        <v>There is a wide range of staff within the pharmacy homecare team, including pharmacists, technicians, admin and clerical staff. Each team member has an up to date job description and is trained on the particular aspects of the homecare service that they support. There are homeare training opportunities for other members of the pharmacy team.  The skill mix within the team is reviewed regularly.</v>
      </c>
      <c r="J22" s="99" t="str">
        <f>'Standard 5'!B13</f>
        <v>Change control processes are described in the national homecare template specification. Where changes impact other members of the homecare team, these are communicated clearly.</v>
      </c>
    </row>
    <row r="23" spans="1:16" ht="22.5">
      <c r="A23" s="294"/>
      <c r="B23" s="296">
        <v>7</v>
      </c>
      <c r="C23" s="298" t="s">
        <v>276</v>
      </c>
      <c r="D23" s="71">
        <v>7.1</v>
      </c>
      <c r="E23" s="72" t="s">
        <v>277</v>
      </c>
      <c r="F23" s="73">
        <v>2</v>
      </c>
      <c r="G23" s="73">
        <v>2</v>
      </c>
      <c r="H23" s="99" t="str">
        <f>'Standard 7'!B5</f>
        <v>This is a contractual requirement for all homecare services</v>
      </c>
      <c r="I23" s="99" t="str">
        <f>'Standard 7'!B6</f>
        <v>This is a contractual requirement for all homecare services</v>
      </c>
    </row>
    <row r="24" spans="1:16" ht="78.75">
      <c r="A24" s="294"/>
      <c r="B24" s="271"/>
      <c r="C24" s="270"/>
      <c r="D24" s="74">
        <v>7.2</v>
      </c>
      <c r="E24" s="75" t="s">
        <v>278</v>
      </c>
      <c r="F24" s="76">
        <v>5</v>
      </c>
      <c r="G24" s="76">
        <v>5</v>
      </c>
      <c r="H24" s="99" t="str">
        <f>'Standard 7'!B8</f>
        <v>All homecare prescriptions are subject to clinical validation by a suitably qualified Trust / Health Board pharmacist, before being sent to the dispensing  homecare pharmacy. For NHS funded services this is a contractual requirement.</v>
      </c>
      <c r="I24" s="99" t="str">
        <f>'Standard 7'!B9</f>
        <v>All homecare prescriptions are subject to clinical validation by a suitably qualified Trust / Health Board pharmacist, before being sent to the dispensing  homecare pharmacy. For NHS funded services this is a contractual requirement.</v>
      </c>
      <c r="J24" s="99" t="str">
        <f>'Standard 7'!B10</f>
        <v>For NHS funded services this is a contractual requirement. The Trust/Health Board Medicines Management Policy clearly defines the Pharmacists role and responsibilities</v>
      </c>
      <c r="K24" s="99" t="str">
        <f>'Standard 7'!B11</f>
        <v>The Trust/Health Board Medicines Management Policy clearly defines the Pharmacists role and responsibilities</v>
      </c>
      <c r="L24" s="99" t="str">
        <f>'Standard 7'!B12</f>
        <v>The Trust/Health Board Medicines Management Policy clearly defines the Pharmacists role and responsibilities</v>
      </c>
    </row>
    <row r="25" spans="1:16" ht="63" customHeight="1">
      <c r="A25" s="294"/>
      <c r="B25" s="271"/>
      <c r="C25" s="270"/>
      <c r="D25" s="74">
        <v>7.3</v>
      </c>
      <c r="E25" s="75" t="s">
        <v>340</v>
      </c>
      <c r="F25" s="76">
        <v>5</v>
      </c>
      <c r="G25" s="76">
        <v>0</v>
      </c>
      <c r="H25" s="99" t="str">
        <f>'Standard 7'!B14</f>
        <v>This step is carried out at the homecare company and forms part of the service specification for NHS funded services.</v>
      </c>
      <c r="I25" s="99" t="str">
        <f>'Standard 7'!B15</f>
        <v>This step is carried out at the homecare company and forms part of the service specification for NHS funded services.</v>
      </c>
      <c r="J25" s="99" t="str">
        <f>'Standard 7'!B16</f>
        <v>This step is carried out at the homecare company and forms part of the service specification for NHS funded services.</v>
      </c>
      <c r="K25" s="99" t="str">
        <f>'Standard 7'!B17</f>
        <v>This is the responsibility of the homecare company. Policies and Procedures are not available from all companies.</v>
      </c>
      <c r="L25" s="99" t="str">
        <f>'Standard 7'!B18</f>
        <v>RPS governancerecommendations are implemented and followed by homecare companies and the Trust/Health Board.</v>
      </c>
    </row>
    <row r="26" spans="1:16" ht="56.25">
      <c r="A26" s="294"/>
      <c r="B26" s="271"/>
      <c r="C26" s="270"/>
      <c r="D26" s="74">
        <v>7.4</v>
      </c>
      <c r="E26" s="75" t="s">
        <v>279</v>
      </c>
      <c r="F26" s="76">
        <v>3</v>
      </c>
      <c r="G26" s="76">
        <v>3</v>
      </c>
      <c r="H26" s="99" t="str">
        <f>'Standard 7'!B20</f>
        <v>For NHS funded services sample labels are available. For pharma funded services labels are not generally available. All labels fulfill legislative requirements.</v>
      </c>
      <c r="I26" s="99" t="str">
        <f>'Standard 7'!B21</f>
        <v>For NHS contracted services, if patients require special labelling requirements, this is documented on the individual patient care plan</v>
      </c>
      <c r="J26" s="99" t="str">
        <f>'Standard 7'!B22</f>
        <v>All medicines are delivered with the associated PIL. This is a contractual requirement.</v>
      </c>
    </row>
    <row r="27" spans="1:16" ht="123.75">
      <c r="A27" s="294"/>
      <c r="B27" s="271"/>
      <c r="C27" s="270"/>
      <c r="D27" s="74">
        <v>7.5</v>
      </c>
      <c r="E27" s="75" t="s">
        <v>280</v>
      </c>
      <c r="F27" s="76">
        <v>7</v>
      </c>
      <c r="G27" s="76">
        <v>7</v>
      </c>
      <c r="H27" s="99" t="str">
        <f>'Standard 7'!B24</f>
        <v>Storage, packing and delivery processes are considered in the national template specification.</v>
      </c>
      <c r="I27" s="99" t="str">
        <f>'Standard 7'!B25</f>
        <v>Homecare delivery frequencies are tailored to the needs of the patient/service.</v>
      </c>
      <c r="J27" s="99" t="str">
        <f>'Standard 7'!B26</f>
        <v xml:space="preserve">The supply storage and distribution of medicines by homecare companies is audited by the NHS and pharma on a regular basis. </v>
      </c>
      <c r="K27" s="99" t="str">
        <f>'Standard 7'!B27</f>
        <v>Patients and carers recieive information on the storage of medicines during counselling. This is reinforced by information provided in the welcome pack for some services.</v>
      </c>
      <c r="L27" s="99" t="str">
        <f>'Standard 7'!B28</f>
        <v>Homecare medication is only delivered to other parties (community pharmacy or GP surgery) with prior agreement. In such cases the other party is trained on the storage of medicines are there is a mechanism in place to ensure that any uncollected medicines are returned safely to the homecare company and the Trust/Health Board is informed.</v>
      </c>
      <c r="M27" s="98" t="str">
        <f>'Standard 7'!B29</f>
        <v>Waste is collected by the homecare company (or sub contractor. Suitable sharps bins and clinical waste bins are provided.</v>
      </c>
      <c r="N27" s="98">
        <f>'Standard 7'!F24</f>
        <v>0</v>
      </c>
    </row>
    <row r="28" spans="1:16" ht="102" thickBot="1">
      <c r="A28" s="295"/>
      <c r="B28" s="297"/>
      <c r="C28" s="299"/>
      <c r="D28" s="77">
        <v>7.6</v>
      </c>
      <c r="E28" s="78" t="s">
        <v>281</v>
      </c>
      <c r="F28" s="79">
        <v>4</v>
      </c>
      <c r="G28" s="79">
        <v>4</v>
      </c>
      <c r="H28" s="99" t="str">
        <f>'Standard 7'!B32</f>
        <v>All patients are trained to self administer their medication prior. This may involve training for oral, subcutaneous injections, IVIG therapy or home antibiotics or home parenteral nutririon. The competency of all patients is assessed and recorded in the patient medical notes.</v>
      </c>
      <c r="I28" s="99" t="str">
        <f>'Standard 7'!B33</f>
        <v>Patients receive an annual review and where necessary further training is given.</v>
      </c>
      <c r="J28" s="99" t="str">
        <f>'Standard 7'!B34</f>
        <v>Where services include the administration of the medication by a HCP, a copy of the prescription is available, This is part of the assessment process for the suitability of homecare for each therapy area and contract.</v>
      </c>
      <c r="K28" s="99" t="str">
        <f>'Standard 7'!B35</f>
        <v>Professional responsibilty and accountability  form part of the contractual agreement between the homecare company and the NHS or pharma company</v>
      </c>
    </row>
    <row r="29" spans="1:16" ht="101.25">
      <c r="A29" s="300" t="s">
        <v>282</v>
      </c>
      <c r="B29" s="302">
        <v>8</v>
      </c>
      <c r="C29" s="304" t="s">
        <v>284</v>
      </c>
      <c r="D29" s="80">
        <v>8.1</v>
      </c>
      <c r="E29" s="81" t="s">
        <v>283</v>
      </c>
      <c r="F29" s="82">
        <v>7</v>
      </c>
      <c r="G29" s="82">
        <v>7</v>
      </c>
      <c r="H29" s="99" t="str">
        <f>'Standard 8'!B5</f>
        <v>There is an up to date homecare policy in place, which is reviewed on a regular basis and references the RPS standards, handbook and appendices.</v>
      </c>
      <c r="I29" s="99" t="str">
        <f>'Standard 8'!B6</f>
        <v>All services are either NHS funded and contracted services or are pharma funded homecare schemes. There is a contract in place for each service and each service is monitored on a regular basis. The pharmacy team receives monthly KPIs including KPIs relating to complaints and incidents.</v>
      </c>
      <c r="J29" s="99" t="str">
        <f>'Standard 8'!B7</f>
        <v xml:space="preserve">All services are either NHS funded and contracted services or are pharma funded homecare schemes. There is a contract in place for each service and each service is monitored on a regular basis. Any subcontractors are subject to the same contractual arrangements as the homecare company. </v>
      </c>
      <c r="K29" s="99" t="str">
        <f>'Standard 8'!B8</f>
        <v>The Chief Pharmacist reports to an executive board member</v>
      </c>
      <c r="L29" s="99" t="str">
        <f>'Standard 8'!B9</f>
        <v>The Chief Pharmacist is responsible for the safe handling of medication within the organisation. The pharmacy team and homecare companies are working towards compliance with RPS professional standards for homecare.</v>
      </c>
      <c r="M29" s="98" t="str">
        <f>'Standard 8'!B10</f>
        <v>Treatment outcomes are measured</v>
      </c>
    </row>
    <row r="30" spans="1:16" ht="236.25">
      <c r="A30" s="300"/>
      <c r="B30" s="273"/>
      <c r="C30" s="272"/>
      <c r="D30" s="83">
        <v>8.1999999999999993</v>
      </c>
      <c r="E30" s="84" t="s">
        <v>285</v>
      </c>
      <c r="F30" s="85">
        <v>8</v>
      </c>
      <c r="G30" s="85">
        <v>8</v>
      </c>
      <c r="H30" s="99" t="str">
        <f>'Standard 8'!B13</f>
        <v>There is a regional model for the funding of pharmacy homecare teams by commissioners. The Chief Pharmacist has access to this resource and has been able to ensure that there is sufficient staff to carry out the homecare service efficiently and maximise patient safety.</v>
      </c>
      <c r="I30" s="99" t="str">
        <f>'Standard 8'!B14</f>
        <v>All homcare companies provide monthly KPI reports which are monitored by the pharmacy homecare team.</v>
      </c>
      <c r="J30" s="99" t="str">
        <f>'Standard 8'!B15</f>
        <v>All services have an associated SLA/contract in place which is up to date.</v>
      </c>
      <c r="K30" s="99" t="str">
        <f>'Standard 8'!B16</f>
        <v>The contracts are comprehensive and robust.</v>
      </c>
      <c r="L30" s="99" t="str">
        <f>'Standard 8'!B17</f>
        <v>An annual patient satisfaction survey is carried out by each homecare company and the results are available to the Trust/Health Board. All comments made by patients are followed up where appropriate.</v>
      </c>
      <c r="M30" s="98" t="str">
        <f>'Standard 8'!B18</f>
        <v>All homcare companies provide monthly KPI reports which are monitored by the pharmacy homecare team. In addition to this there is a regional KPI tool which enables Trust/Health Board KPIs to be compared to the regional average for comparable services.</v>
      </c>
      <c r="N30" s="98" t="str">
        <f>'Standard 8'!B19</f>
        <v>Risk assessments are carried out before a service is implemented. If patients are switched between treatments, this is communicated to the homecare company in writing. Patients are only switched between companies following the CMU guidelines with input from the incumbent and the new supplier. Switches are carefully monitored and reviewed once complete. Lesssons learned are shared within the organisations involved in delivering the homecare services, the region and nationally where appropriate. Patients are not switched between homecare companies unless this is unavoidable.  There are contractual change management processes in place if key documentation or staffing changes are planned.</v>
      </c>
    </row>
    <row r="31" spans="1:16" ht="90.75" thickBot="1">
      <c r="A31" s="300"/>
      <c r="B31" s="303"/>
      <c r="C31" s="305"/>
      <c r="D31" s="86">
        <v>8.3000000000000007</v>
      </c>
      <c r="E31" s="87" t="s">
        <v>286</v>
      </c>
      <c r="F31" s="88">
        <v>4</v>
      </c>
      <c r="G31" s="88">
        <v>4</v>
      </c>
      <c r="H31" s="99" t="str">
        <f>'Standard 8'!B22</f>
        <v>The pharmacy homecare team is led by a homecare expert with support from the Chief Pharmacist and the Regional Homecare Pharmacist.</v>
      </c>
      <c r="I31" s="99" t="str">
        <f>'Standard 8'!B23</f>
        <v>The pharmacy homecare team is led by a homecare expert with support from the Chief Pharmacist and the Regional Homecare Pharmacist.</v>
      </c>
      <c r="J31" s="99" t="str">
        <f>'Standard 8'!B24</f>
        <v>Homecare pharmacists monitor services carefully and are advocates of the homecare model where appropriate. They advise clinicians on the suitability of treatments for the homecare route and carry out the relevant risk assessments for existing and new services</v>
      </c>
      <c r="K31" s="99" t="str">
        <f>'Standard 8'!B25</f>
        <v>Members of the team participate in research and clinical audit as and when required.</v>
      </c>
    </row>
    <row r="32" spans="1:16" ht="146.25">
      <c r="A32" s="300"/>
      <c r="B32" s="306">
        <v>9</v>
      </c>
      <c r="C32" s="308" t="s">
        <v>287</v>
      </c>
      <c r="D32" s="89">
        <v>9.1</v>
      </c>
      <c r="E32" s="90" t="s">
        <v>288</v>
      </c>
      <c r="F32" s="91">
        <v>9</v>
      </c>
      <c r="G32" s="91">
        <v>9</v>
      </c>
      <c r="H32" s="99" t="str">
        <f>'Standard 9'!B5</f>
        <v>All NHS funded services are procured using the national template specification for homecare. For pharma funded schemes, these are reviewed by members of the NHMC before implementation</v>
      </c>
      <c r="I32" s="99" t="str">
        <f>'Standard 9'!B6</f>
        <v>There are up to date Standard Operating Procedures for all homecare activities. There is an up to date Trust/Health Board Homecare Policy</v>
      </c>
      <c r="J32" s="99" t="str">
        <f>'Standard 9'!B7</f>
        <v>There are up to date Standard Operating Procedures for all homecare activities. There is an up to date Trust/Health Board Homecare Policy</v>
      </c>
      <c r="K32" s="99" t="str">
        <f>'Standard 9'!B8</f>
        <v>The regional Homecare Medicines Pharmacist carries out an annual regional audit. The audit results are shared with the Chief Pharmacist, Procurement Pharmacist and homecare teams as appropriate. Anonimised audit results are shared with Commissioners. The audit forms the basis for an action plan which is implmented as resources allow. The audit results have improved in the Trust/Health Board year on year.</v>
      </c>
      <c r="L32" s="99" t="str">
        <f>'Standard 9'!B9</f>
        <v>Responsibility is with the Trust/Health Board Clinical Teams. Homecare companies report each clinical interaction with patients to the clinical team. The clinical teams ensure that all interactions are appropriate and that advice given to patients is approved by the Trust/Health Board.  Any deviations from this are reported on the Trust/Health Board's incident managemenet system and patients are informed where necessary</v>
      </c>
      <c r="M32" s="98" t="str">
        <f>'Standard 9'!B10</f>
        <v>No controlled drugs are supplied by homecare services.</v>
      </c>
      <c r="N32" s="98" t="str">
        <f>'Standard 9'!B11</f>
        <v xml:space="preserve">The Trust/Health Board has a robust information governance policy and  processes are understood by all staff. All staff are IG trained and tested regulary. The template speicification covers IG as does the RPS guidance appendix 19 of the RPS handbook. All homecare companies have robust IG policies and procedures. </v>
      </c>
      <c r="O32" s="98" t="str">
        <f>'Standard 9'!B12</f>
        <v>The Trust/Health Board has a regular GPhC inspection and MHRA inspection as required. The Trust/Health Board is CQC and complaint with Health and Safety guidance. Homecare companies have CQC and GPhC inspections and are audited regulary by NHS and pharma companies</v>
      </c>
      <c r="P32" s="98" t="str">
        <f>'Standard 9'!B13</f>
        <v>The Pharmacy computer system is use to process all homecare orders and invoices. This system is fit for purpose.</v>
      </c>
    </row>
    <row r="33" spans="1:15" ht="157.5">
      <c r="A33" s="300"/>
      <c r="B33" s="273"/>
      <c r="C33" s="272"/>
      <c r="D33" s="83">
        <v>9.1999999999999993</v>
      </c>
      <c r="E33" s="84" t="s">
        <v>289</v>
      </c>
      <c r="F33" s="85">
        <v>7</v>
      </c>
      <c r="G33" s="85">
        <v>7</v>
      </c>
      <c r="H33" s="99" t="str">
        <f>'Standard 9'!B15</f>
        <v>A 3 year strategy for homecare is written by the Chief Pharmacist in conjuction with the Medical and Nursing Directors and approved by DTC and MSGand shared with commissioners. From this strategy the annual plan for homecare services is written by the Chief Pharmacist and shared with commissioners and approved by DTC and MSG. Prior to implementation a risk assessment is completed using the national template. This plan includes financial information.</v>
      </c>
      <c r="I33" s="99" t="str">
        <f>'Standard 9'!B16</f>
        <v>A 3 year strategy for homecare is written by the Chief Pharmacist in conjuction with the Medical and Nursing Directors and approved by DTC and MSGand shared with commissioners. From this strategy the annual plan for homecare services is written by the Chief Pharmacist and shared with commissioners and approved by DTC and MSG. Prior to implementation a risk assessment is completed using the national template. This plan includes financial information.</v>
      </c>
      <c r="J33" s="99" t="str">
        <f>'Standard 9'!B17</f>
        <v>Medicines spend on homecare services are reported to each directorate and clinical area and discussed at the regular finance meetings. Changes in spend are investigated and reported upon as necessary</v>
      </c>
      <c r="K33" s="99" t="str">
        <f>'Standard 9'!B18</f>
        <v>The homecare steering group, DTC and MSG ensure that all new services are implemented after completion of a risk assessment. New services are approved by DTC/MSG prior to implementation.Commissioners are represented on the homecare steering group.</v>
      </c>
      <c r="L33" s="99" t="str">
        <f>'Standard 9'!B19</f>
        <v>All  services are contracted using the national template specification. All services are provided by reputable homecare companies.</v>
      </c>
      <c r="M33" s="98" t="str">
        <f>'Standard 9'!B20</f>
        <v>All products are procured using accepted processes, respecting SFIs and contract prices are obtained via homecare</v>
      </c>
      <c r="N33" s="98" t="str">
        <f>'Standard 9'!B21</f>
        <v>The homecare steering group, DTC and MSG ensure that all new services are implemented after completion of a risk assessment. New services are approved by DTC/MSG prior to implementation. Commissioners are represented on the homecare steering group. Pharmacy resource is considered during this process.</v>
      </c>
    </row>
    <row r="34" spans="1:15" ht="180.75" thickBot="1">
      <c r="A34" s="300"/>
      <c r="B34" s="307"/>
      <c r="C34" s="309"/>
      <c r="D34" s="92">
        <v>9.3000000000000007</v>
      </c>
      <c r="E34" s="93" t="s">
        <v>290</v>
      </c>
      <c r="F34" s="94">
        <v>7</v>
      </c>
      <c r="G34" s="94">
        <v>7</v>
      </c>
      <c r="H34" s="99" t="str">
        <f>'Standard 9'!B23</f>
        <v>The homecare steering group, DTC and MSG ensure that all new services are implemented after completion of a risk assessment. New services are approved by DTC/MSG prior to implementation. Commissioners are represented on the homecare steering group.</v>
      </c>
      <c r="I34" s="99" t="str">
        <f>'Standard 9'!B24</f>
        <v xml:space="preserve">All  services are contracted using the national template specification. All services are provided by reputable homecare companies.The ability of a homecare company to provide the service s is assessed at service implementation stage. The homecare steering group, DTC and MSG ensure that all new services are implemented after completion of a risk assessment. New services are approved by DTC/MSG prior to implementation.Patients are aware that they can refuse or withdraw from the service at any time. </v>
      </c>
      <c r="J34" s="99" t="str">
        <f>'Standard 9'!B25</f>
        <v>All  services are contracted using the national template specification. All services are provided by reputable homecare companies.The ability of a homecare company to provide the service s is assessed at service implementation stage. The homecare steering group, DTC and MSG ensure that all new services are implemented after completion of a risk assessment. New services are approved by DTC/MSG prior to implementation</v>
      </c>
      <c r="K34" s="99" t="str">
        <f>'Standard 9'!B26</f>
        <v>All  services are contracted using the national template specification. All services are provided by reputable homecare companies.The ability of a homecare company to provide the service s is assessed at service implementation stage. The homecare steering group, DTC and MSG ensure that all new services are implemented after completion of a risk assessment. New services are approved by DTC/MSG prior to implementation</v>
      </c>
      <c r="L34" s="99" t="str">
        <f>'Standard 9'!B27</f>
        <v xml:space="preserve">Regular contract review meetings are held at local, regional amd national level. Trust/Health Boards are informed of regional and national issues. Local issues are raised and dealt with efectively. RPS governancerecommendations are implemented and followed by homecare companies and the Trust/Health Board. This includes a review of al incidents and complaints. </v>
      </c>
      <c r="M34" s="99" t="str">
        <f>'Standard 9'!B28</f>
        <v xml:space="preserve">All  services are contracted using the national template specification. All services are provided by reputable homecare companies.The ability of a homecare company to provide the service s is assessed at service implementation stage. This inlcudes the use of subcontractors. The homecare steering group, DTC and MSG ensure that all new services are implemented after completion of a risk assessment. New services are approved by DTC/MSG prior to implementation.Patients are aware that they can refuse or withdraw from the service at any time. </v>
      </c>
      <c r="N34" s="99" t="str">
        <f>'Standard 9'!B29</f>
        <v>Homecare is inlcuded on the risk register as and when necessary.</v>
      </c>
      <c r="O34" s="99"/>
    </row>
    <row r="35" spans="1:15" ht="270">
      <c r="A35" s="300"/>
      <c r="B35" s="302">
        <v>10</v>
      </c>
      <c r="C35" s="304" t="s">
        <v>291</v>
      </c>
      <c r="D35" s="80">
        <v>10.1</v>
      </c>
      <c r="E35" s="81" t="s">
        <v>292</v>
      </c>
      <c r="F35" s="82">
        <v>7</v>
      </c>
      <c r="G35" s="82">
        <v>7</v>
      </c>
      <c r="H35" s="99" t="str">
        <f>'Standard 10'!B5</f>
        <v>There is a wide range of staff within the pharmacy homecare team, including pharmacists, technicians, admin and clerical staff. Each team member has an up to date job description and is trained on the particular aspects of the homecare service that they support. There are homecare training and career progression opportunities for other members of the pharmacy team and succession planning so that annual leave and sickness can be covered if key members of the homecare team are not available.  The skill mix within the team is reviewed regularly. There is a regional model for the funding of pharmacy homecare teams by commissioners. The Chief Pharmacist has access to this resource and has been able to ensure that there is sufficient staff to carry out the homecare service efficiently and maximise patient safety.</v>
      </c>
      <c r="I35" s="99" t="str">
        <f>'Standard 10'!B6</f>
        <v>There is a regional model for the funding of pharmacy homecare teams by commissioners which indicates the appropriate team skill mix relative to patient numbers.  Job Descriptions are shared between Trust/Health Boards and audit information can be made available on request provided permission to share is given. The Chief Pharmacist has access to this resource and has been able to ensure that there is sufficient staff to carry out the homecare service efficiently and maximise patient safety.</v>
      </c>
      <c r="J35" s="99" t="str">
        <f>'Standard 10'!B7</f>
        <v>There is a wide range of staff within the pharmacy homecare team, including pharmacists, technicians, admin and clerical staff. Each team member has an up to date job description and is trained on the particular aspects of the homecare service that they support. There are homecare training and career progression opportunities for other members of the pharmacy team and succession planning so that annual leave and sickness can be covered if key members of the homecare team are not available.  The skill mix within the team is reviewed regularly. There is a regional model for the funding of pharmacy homecare teams by commissioners. The Chief Pharmacist has access to this resource and has been able to ensure that there is sufficient staff to carry out the homecare service efficiently and maximise patient safety.</v>
      </c>
      <c r="K35" s="99" t="str">
        <f>'Standard 10'!B8</f>
        <v>There is a wide range of staff within the pharmacy homecare team, including pharmacists, technicians, admin and clerical staff. Each team member has an up to date job description and is trained on the particular aspects of the homecare service that they support. There are homecare training and career progression opportunities for other members of the pharmacy team and succession planning so that annual leave and sickness can be covered if key members of the homecare team are not available.  The skill mix within the team is reviewed regularly. There is a regional model for the funding of pharmacy homecare teams by commissioners. The Chief Pharmacist has access to this resource and has been able to ensure that there is sufficient staff to carry out the homecare service efficiently and maximise patient safety.</v>
      </c>
      <c r="L35" s="99" t="str">
        <f>'Standard 10'!B9</f>
        <v>There is a regional model for the funding of pharmacy homecare teams by commissioners which indicates the appropriate team skill mix relative to patient numbers.  Job Descriptions are shared between Trust/Health Boards and audit information can be made available on request provided permission to share is given.. The Chief Pharmacist has access to this resource and has been able to ensure that there is sufficient staff to carry out the homecare service efficiently and maximise patient safety.</v>
      </c>
      <c r="M35" s="98" t="str">
        <f>'Standard 10'!B10</f>
        <v>There is a regional model for the funding of pharmacy homecare teams by commissioners which indicates the appropriate team skill mix relative to patient numbers.  Job Descriptions are shared between Trust/Health Boards and audit information can be made available on request provided permission to share is given. The Chief Pharmacist has access to this resource and has been able to ensure that there is sufficient staff to carry out the homecare service efficiently and maximise patient safety.</v>
      </c>
      <c r="N35" s="98" t="str">
        <f>'Standard 10'!B11</f>
        <v>The contracts are comprehensive and robust this includes safeguarding controls. NHS Trust staff undertake induction training and mandatory traingin which includes safeguarding.</v>
      </c>
    </row>
    <row r="36" spans="1:15" ht="202.5">
      <c r="A36" s="300"/>
      <c r="B36" s="273"/>
      <c r="C36" s="272"/>
      <c r="D36" s="83">
        <v>10.199999999999999</v>
      </c>
      <c r="E36" s="84" t="s">
        <v>293</v>
      </c>
      <c r="F36" s="85">
        <v>5</v>
      </c>
      <c r="G36" s="85">
        <v>5</v>
      </c>
      <c r="H36" s="99" t="str">
        <f>'Standard 10'!B13</f>
        <v xml:space="preserve"> Each team member has an up to date job description and is trained on the particular aspects of the homecare service that they support. Each team member has an annual apprasial when objecitves are set and training opportunities are identified. Each team member has a line manager who assesses the competency of individuals and will support each team member to reach acceptable standards of competency.</v>
      </c>
      <c r="I36" s="99" t="str">
        <f>'Standard 10'!B14</f>
        <v>Each team member has an up to date job description and is trained on the particular aspects of the homecare service that they support. Each team member has an annual apprasial when objecitves are set and training opportunities are identified using development frameworks and assessment tools. Each team member has a line manager who assesses the competency of individuals and will support each team member to reach acceptable standards of competency.</v>
      </c>
      <c r="J36" s="99" t="str">
        <f>'Standard 10'!B15</f>
        <v>Each team member has an up to date job description and is trained on the particular aspects of the homecare service that they support. Each team member has an annual apprasial when objecitves are set and training opportunities are identified using development frameworks and assessment tools. Each team member has a line manager who assesses the competency of individuals and will support each team member to reach acceptable standards of competency.</v>
      </c>
      <c r="K36" s="99" t="str">
        <f>'Standard 10'!B16</f>
        <v>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v>
      </c>
      <c r="L36" s="99" t="str">
        <f>'Standard 10'!B17</f>
        <v>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v>
      </c>
    </row>
    <row r="37" spans="1:15" ht="202.5">
      <c r="A37" s="301"/>
      <c r="B37" s="303"/>
      <c r="C37" s="305"/>
      <c r="D37" s="86">
        <v>10.3</v>
      </c>
      <c r="E37" s="87" t="s">
        <v>294</v>
      </c>
      <c r="F37" s="88">
        <v>4</v>
      </c>
      <c r="G37" s="88">
        <v>4</v>
      </c>
      <c r="H37" s="99" t="str">
        <f>'Standard 10'!B19</f>
        <v>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v>
      </c>
      <c r="I37" s="99" t="str">
        <f>'Standard 10'!B20</f>
        <v>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v>
      </c>
      <c r="J37" s="99" t="str">
        <f>'Standard 10'!B21</f>
        <v>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v>
      </c>
      <c r="K37" s="99" t="str">
        <f>'Standard 10'!B22</f>
        <v>Competency is maintained through training. As well as inhouse homecare induction training staff have access to apropriate training and they can request funding for homecare related study days, conferences and meetings. Where there are opportunties to spend time in other organisations, this is supported and facilitated by the Chief Pharmacist. In house induction training is reviewed annually to ensure that it is comprehensive and up to date. The Pharmacy team includes an Education Team who review the training needs of the whole department including the pharmacy homecare team.</v>
      </c>
    </row>
  </sheetData>
  <mergeCells count="23">
    <mergeCell ref="A29:A37"/>
    <mergeCell ref="B29:B31"/>
    <mergeCell ref="C29:C31"/>
    <mergeCell ref="B32:B34"/>
    <mergeCell ref="C32:C34"/>
    <mergeCell ref="B35:B37"/>
    <mergeCell ref="C35:C37"/>
    <mergeCell ref="A12:A28"/>
    <mergeCell ref="B12:B17"/>
    <mergeCell ref="C12:C17"/>
    <mergeCell ref="B18:B19"/>
    <mergeCell ref="C18:C19"/>
    <mergeCell ref="B20:B22"/>
    <mergeCell ref="C20:C22"/>
    <mergeCell ref="B23:B28"/>
    <mergeCell ref="C23:C28"/>
    <mergeCell ref="A2:A11"/>
    <mergeCell ref="B2:B5"/>
    <mergeCell ref="C2:C5"/>
    <mergeCell ref="B6:B8"/>
    <mergeCell ref="C6:C8"/>
    <mergeCell ref="B9:B11"/>
    <mergeCell ref="C9:C1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609"/>
  <sheetViews>
    <sheetView zoomScale="85" zoomScaleNormal="85" workbookViewId="0">
      <pane xSplit="1" ySplit="2" topLeftCell="B3" activePane="bottomRight" state="frozen"/>
      <selection pane="topRight" activeCell="B1" sqref="B1"/>
      <selection pane="bottomLeft" activeCell="A3" sqref="A3"/>
      <selection pane="bottomRight" activeCell="F55" sqref="F55"/>
    </sheetView>
  </sheetViews>
  <sheetFormatPr defaultRowHeight="15"/>
  <cols>
    <col min="1" max="1" width="20.28515625" style="56" customWidth="1"/>
    <col min="2" max="2" width="6.140625" style="57" customWidth="1"/>
    <col min="3" max="3" width="20.28515625" style="56" customWidth="1"/>
    <col min="4" max="4" width="7.42578125" style="59" customWidth="1"/>
    <col min="5" max="5" width="29.5703125" style="56" customWidth="1"/>
    <col min="6" max="6" width="11.140625" style="58" customWidth="1"/>
    <col min="7" max="7" width="11.28515625" customWidth="1"/>
    <col min="10" max="10" width="18.140625" customWidth="1"/>
  </cols>
  <sheetData>
    <row r="1" spans="1:48" ht="41.25" customHeight="1">
      <c r="A1" s="131" t="s">
        <v>490</v>
      </c>
      <c r="B1" s="318"/>
      <c r="C1" s="318"/>
      <c r="D1" s="318"/>
      <c r="E1" s="318"/>
      <c r="F1" s="134" t="s">
        <v>413</v>
      </c>
      <c r="G1" s="135"/>
      <c r="H1" s="132" t="s">
        <v>414</v>
      </c>
      <c r="I1" s="132"/>
      <c r="J1" s="133">
        <f>J3/10</f>
        <v>0</v>
      </c>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row>
    <row r="2" spans="1:48" s="25" customFormat="1" ht="39">
      <c r="A2" s="110" t="s">
        <v>246</v>
      </c>
      <c r="B2" s="311" t="s">
        <v>245</v>
      </c>
      <c r="C2" s="311"/>
      <c r="D2" s="266" t="s">
        <v>424</v>
      </c>
      <c r="E2" s="267"/>
      <c r="F2" s="110" t="s">
        <v>438</v>
      </c>
      <c r="G2" s="110" t="s">
        <v>433</v>
      </c>
      <c r="H2" s="110" t="s">
        <v>434</v>
      </c>
      <c r="I2" s="110" t="s">
        <v>435</v>
      </c>
      <c r="J2" s="110" t="s">
        <v>436</v>
      </c>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row>
    <row r="3" spans="1:48" ht="25.5" customHeight="1">
      <c r="A3" s="287" t="s">
        <v>247</v>
      </c>
      <c r="B3" s="269">
        <v>1</v>
      </c>
      <c r="C3" s="268" t="s">
        <v>253</v>
      </c>
      <c r="D3" s="62">
        <v>1.1000000000000001</v>
      </c>
      <c r="E3" s="63" t="s">
        <v>249</v>
      </c>
      <c r="F3" s="64">
        <v>7</v>
      </c>
      <c r="G3" s="64">
        <f>'Score Calculations'!Q2</f>
        <v>0</v>
      </c>
      <c r="H3" s="269">
        <f>'Score Calculations'!R2</f>
        <v>0</v>
      </c>
      <c r="I3" s="315">
        <f>'Score Calculations'!S2</f>
        <v>0</v>
      </c>
      <c r="J3" s="326">
        <f>'Score Calculations'!T2</f>
        <v>0</v>
      </c>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row>
    <row r="4" spans="1:48" ht="25.5" customHeight="1">
      <c r="A4" s="287"/>
      <c r="B4" s="269"/>
      <c r="C4" s="268"/>
      <c r="D4" s="62">
        <v>1.2</v>
      </c>
      <c r="E4" s="63" t="s">
        <v>250</v>
      </c>
      <c r="F4" s="64">
        <v>4</v>
      </c>
      <c r="G4" s="64">
        <f>'Score Calculations'!Q3</f>
        <v>0</v>
      </c>
      <c r="H4" s="269"/>
      <c r="I4" s="316"/>
      <c r="J4" s="327"/>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row>
    <row r="5" spans="1:48" ht="25.5" customHeight="1">
      <c r="A5" s="287"/>
      <c r="B5" s="269"/>
      <c r="C5" s="268"/>
      <c r="D5" s="62">
        <v>1.3</v>
      </c>
      <c r="E5" s="63" t="s">
        <v>251</v>
      </c>
      <c r="F5" s="64">
        <v>4</v>
      </c>
      <c r="G5" s="64">
        <f>'Score Calculations'!Q4</f>
        <v>0</v>
      </c>
      <c r="H5" s="269"/>
      <c r="I5" s="316"/>
      <c r="J5" s="327"/>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row>
    <row r="6" spans="1:48" ht="25.5" customHeight="1" thickBot="1">
      <c r="A6" s="287"/>
      <c r="B6" s="289"/>
      <c r="C6" s="290"/>
      <c r="D6" s="65">
        <v>1.4</v>
      </c>
      <c r="E6" s="66" t="s">
        <v>252</v>
      </c>
      <c r="F6" s="67">
        <v>4</v>
      </c>
      <c r="G6" s="67">
        <f>'Score Calculations'!Q5</f>
        <v>0</v>
      </c>
      <c r="H6" s="289"/>
      <c r="I6" s="316"/>
      <c r="J6" s="327"/>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row>
    <row r="7" spans="1:48" ht="25.5" customHeight="1">
      <c r="A7" s="287"/>
      <c r="B7" s="291">
        <v>2</v>
      </c>
      <c r="C7" s="292" t="s">
        <v>254</v>
      </c>
      <c r="D7" s="68">
        <v>2.1</v>
      </c>
      <c r="E7" s="69" t="s">
        <v>257</v>
      </c>
      <c r="F7" s="70">
        <v>5</v>
      </c>
      <c r="G7" s="70">
        <f>'Score Calculations'!Q6</f>
        <v>0</v>
      </c>
      <c r="H7" s="291">
        <f>'Score Calculations'!R6</f>
        <v>0</v>
      </c>
      <c r="I7" s="316"/>
      <c r="J7" s="327"/>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row>
    <row r="8" spans="1:48" ht="25.5" customHeight="1">
      <c r="A8" s="287"/>
      <c r="B8" s="269"/>
      <c r="C8" s="268"/>
      <c r="D8" s="62">
        <v>2.2000000000000002</v>
      </c>
      <c r="E8" s="63" t="s">
        <v>255</v>
      </c>
      <c r="F8" s="64">
        <v>7</v>
      </c>
      <c r="G8" s="64">
        <f>'Score Calculations'!Q7</f>
        <v>0</v>
      </c>
      <c r="H8" s="269"/>
      <c r="I8" s="316"/>
      <c r="J8" s="327"/>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row>
    <row r="9" spans="1:48" ht="25.5" customHeight="1" thickBot="1">
      <c r="A9" s="287"/>
      <c r="B9" s="289"/>
      <c r="C9" s="290"/>
      <c r="D9" s="65">
        <v>2.2999999999999998</v>
      </c>
      <c r="E9" s="66" t="s">
        <v>256</v>
      </c>
      <c r="F9" s="67">
        <v>5</v>
      </c>
      <c r="G9" s="67">
        <f>'Score Calculations'!Q8</f>
        <v>0</v>
      </c>
      <c r="H9" s="289"/>
      <c r="I9" s="316"/>
      <c r="J9" s="327"/>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row>
    <row r="10" spans="1:48" ht="25.5" customHeight="1">
      <c r="A10" s="287"/>
      <c r="B10" s="291">
        <v>3</v>
      </c>
      <c r="C10" s="292" t="s">
        <v>258</v>
      </c>
      <c r="D10" s="68">
        <v>3.1</v>
      </c>
      <c r="E10" s="69" t="s">
        <v>391</v>
      </c>
      <c r="F10" s="70">
        <v>8</v>
      </c>
      <c r="G10" s="70">
        <f>'Score Calculations'!Q9</f>
        <v>0</v>
      </c>
      <c r="H10" s="291">
        <f>'Score Calculations'!R9</f>
        <v>0</v>
      </c>
      <c r="I10" s="316"/>
      <c r="J10" s="327"/>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row>
    <row r="11" spans="1:48" ht="25.5" customHeight="1">
      <c r="A11" s="287"/>
      <c r="B11" s="269"/>
      <c r="C11" s="268"/>
      <c r="D11" s="62">
        <v>3.2</v>
      </c>
      <c r="E11" s="63" t="s">
        <v>259</v>
      </c>
      <c r="F11" s="64">
        <v>2</v>
      </c>
      <c r="G11" s="64">
        <f>'Score Calculations'!Q10</f>
        <v>0</v>
      </c>
      <c r="H11" s="269"/>
      <c r="I11" s="316"/>
      <c r="J11" s="327"/>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row>
    <row r="12" spans="1:48" ht="25.5" customHeight="1" thickBot="1">
      <c r="A12" s="288"/>
      <c r="B12" s="289"/>
      <c r="C12" s="290"/>
      <c r="D12" s="65">
        <v>3.3</v>
      </c>
      <c r="E12" s="66" t="s">
        <v>260</v>
      </c>
      <c r="F12" s="67">
        <v>1</v>
      </c>
      <c r="G12" s="67">
        <f>'Score Calculations'!Q11</f>
        <v>0</v>
      </c>
      <c r="H12" s="289"/>
      <c r="I12" s="317"/>
      <c r="J12" s="327"/>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row>
    <row r="13" spans="1:48" ht="25.5" customHeight="1">
      <c r="A13" s="293" t="s">
        <v>261</v>
      </c>
      <c r="B13" s="296">
        <v>4</v>
      </c>
      <c r="C13" s="298" t="s">
        <v>269</v>
      </c>
      <c r="D13" s="71">
        <v>4.0999999999999996</v>
      </c>
      <c r="E13" s="72" t="s">
        <v>262</v>
      </c>
      <c r="F13" s="73">
        <v>12</v>
      </c>
      <c r="G13" s="73">
        <f>'Score Calculations'!Q12</f>
        <v>0</v>
      </c>
      <c r="H13" s="319">
        <f>'Score Calculations'!R12</f>
        <v>0</v>
      </c>
      <c r="I13" s="329">
        <f>'Score Calculations'!S12</f>
        <v>0</v>
      </c>
      <c r="J13" s="327"/>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row>
    <row r="14" spans="1:48" ht="25.5" customHeight="1">
      <c r="A14" s="294"/>
      <c r="B14" s="271"/>
      <c r="C14" s="270"/>
      <c r="D14" s="74">
        <v>4.2</v>
      </c>
      <c r="E14" s="75" t="s">
        <v>263</v>
      </c>
      <c r="F14" s="76">
        <v>8</v>
      </c>
      <c r="G14" s="76">
        <f>'Score Calculations'!Q13</f>
        <v>0</v>
      </c>
      <c r="H14" s="320"/>
      <c r="I14" s="330"/>
      <c r="J14" s="327"/>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row>
    <row r="15" spans="1:48" ht="25.5" customHeight="1">
      <c r="A15" s="294"/>
      <c r="B15" s="271"/>
      <c r="C15" s="270"/>
      <c r="D15" s="74">
        <v>4.3</v>
      </c>
      <c r="E15" s="75" t="s">
        <v>264</v>
      </c>
      <c r="F15" s="76">
        <v>3</v>
      </c>
      <c r="G15" s="76">
        <f>'Score Calculations'!Q14</f>
        <v>0</v>
      </c>
      <c r="H15" s="320"/>
      <c r="I15" s="330"/>
      <c r="J15" s="327"/>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row>
    <row r="16" spans="1:48" ht="25.5" customHeight="1">
      <c r="A16" s="294"/>
      <c r="B16" s="271"/>
      <c r="C16" s="270"/>
      <c r="D16" s="74">
        <v>4.4000000000000004</v>
      </c>
      <c r="E16" s="75" t="s">
        <v>267</v>
      </c>
      <c r="F16" s="76">
        <v>3</v>
      </c>
      <c r="G16" s="76">
        <f>'Score Calculations'!Q15</f>
        <v>0</v>
      </c>
      <c r="H16" s="320"/>
      <c r="I16" s="330"/>
      <c r="J16" s="327"/>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row>
    <row r="17" spans="1:48" ht="25.5" customHeight="1">
      <c r="A17" s="294"/>
      <c r="B17" s="271"/>
      <c r="C17" s="270"/>
      <c r="D17" s="74">
        <v>4.5</v>
      </c>
      <c r="E17" s="75" t="s">
        <v>265</v>
      </c>
      <c r="F17" s="76">
        <v>5</v>
      </c>
      <c r="G17" s="76">
        <f>'Score Calculations'!Q16</f>
        <v>0</v>
      </c>
      <c r="H17" s="320"/>
      <c r="I17" s="330"/>
      <c r="J17" s="327"/>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row>
    <row r="18" spans="1:48" ht="25.5" customHeight="1" thickBot="1">
      <c r="A18" s="294"/>
      <c r="B18" s="297"/>
      <c r="C18" s="299"/>
      <c r="D18" s="77">
        <v>4.5999999999999996</v>
      </c>
      <c r="E18" s="78" t="s">
        <v>266</v>
      </c>
      <c r="F18" s="79">
        <v>5</v>
      </c>
      <c r="G18" s="79">
        <f>'Score Calculations'!Q17</f>
        <v>0</v>
      </c>
      <c r="H18" s="321"/>
      <c r="I18" s="330"/>
      <c r="J18" s="327"/>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row>
    <row r="19" spans="1:48" ht="25.5" customHeight="1">
      <c r="A19" s="294"/>
      <c r="B19" s="296">
        <v>5</v>
      </c>
      <c r="C19" s="298" t="s">
        <v>268</v>
      </c>
      <c r="D19" s="71">
        <v>5.0999999999999996</v>
      </c>
      <c r="E19" s="72" t="s">
        <v>270</v>
      </c>
      <c r="F19" s="73">
        <v>5</v>
      </c>
      <c r="G19" s="73">
        <f>'Score Calculations'!Q18</f>
        <v>0</v>
      </c>
      <c r="H19" s="319">
        <f>'Score Calculations'!R18</f>
        <v>0</v>
      </c>
      <c r="I19" s="330"/>
      <c r="J19" s="327"/>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row>
    <row r="20" spans="1:48" ht="25.5" customHeight="1" thickBot="1">
      <c r="A20" s="294"/>
      <c r="B20" s="297"/>
      <c r="C20" s="299"/>
      <c r="D20" s="77">
        <v>5.2</v>
      </c>
      <c r="E20" s="78" t="s">
        <v>271</v>
      </c>
      <c r="F20" s="79">
        <v>3</v>
      </c>
      <c r="G20" s="79">
        <f>'Score Calculations'!Q19</f>
        <v>0</v>
      </c>
      <c r="H20" s="321"/>
      <c r="I20" s="330"/>
      <c r="J20" s="327"/>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row>
    <row r="21" spans="1:48" ht="25.5" customHeight="1">
      <c r="A21" s="294"/>
      <c r="B21" s="296">
        <v>6</v>
      </c>
      <c r="C21" s="298" t="s">
        <v>272</v>
      </c>
      <c r="D21" s="71">
        <v>6.1</v>
      </c>
      <c r="E21" s="72" t="s">
        <v>273</v>
      </c>
      <c r="F21" s="73">
        <v>8</v>
      </c>
      <c r="G21" s="73">
        <f>'Score Calculations'!Q20</f>
        <v>0</v>
      </c>
      <c r="H21" s="319">
        <f>'Score Calculations'!R2</f>
        <v>0</v>
      </c>
      <c r="I21" s="330"/>
      <c r="J21" s="327"/>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row>
    <row r="22" spans="1:48" ht="25.5" customHeight="1">
      <c r="A22" s="294"/>
      <c r="B22" s="271"/>
      <c r="C22" s="270"/>
      <c r="D22" s="74">
        <v>6.2</v>
      </c>
      <c r="E22" s="75" t="s">
        <v>274</v>
      </c>
      <c r="F22" s="76">
        <v>7</v>
      </c>
      <c r="G22" s="76">
        <f>'Score Calculations'!Q21</f>
        <v>0</v>
      </c>
      <c r="H22" s="320"/>
      <c r="I22" s="330"/>
      <c r="J22" s="327"/>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row>
    <row r="23" spans="1:48" ht="25.5" customHeight="1" thickBot="1">
      <c r="A23" s="294"/>
      <c r="B23" s="297"/>
      <c r="C23" s="299"/>
      <c r="D23" s="77">
        <v>6.3</v>
      </c>
      <c r="E23" s="78" t="s">
        <v>275</v>
      </c>
      <c r="F23" s="79">
        <v>5</v>
      </c>
      <c r="G23" s="79">
        <f>'Score Calculations'!Q22</f>
        <v>0</v>
      </c>
      <c r="H23" s="321"/>
      <c r="I23" s="330"/>
      <c r="J23" s="327"/>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row>
    <row r="24" spans="1:48" ht="25.5" customHeight="1">
      <c r="A24" s="294"/>
      <c r="B24" s="296">
        <v>7</v>
      </c>
      <c r="C24" s="298" t="s">
        <v>276</v>
      </c>
      <c r="D24" s="71">
        <v>7.1</v>
      </c>
      <c r="E24" s="72" t="s">
        <v>277</v>
      </c>
      <c r="F24" s="73">
        <v>2</v>
      </c>
      <c r="G24" s="73">
        <f>'Score Calculations'!Q23</f>
        <v>0</v>
      </c>
      <c r="H24" s="319">
        <f>'Score Calculations'!R23</f>
        <v>0</v>
      </c>
      <c r="I24" s="330"/>
      <c r="J24" s="327"/>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row>
    <row r="25" spans="1:48" ht="25.5" customHeight="1">
      <c r="A25" s="294"/>
      <c r="B25" s="271"/>
      <c r="C25" s="270"/>
      <c r="D25" s="74">
        <v>7.2</v>
      </c>
      <c r="E25" s="75" t="s">
        <v>278</v>
      </c>
      <c r="F25" s="76">
        <v>5</v>
      </c>
      <c r="G25" s="76">
        <f>'Score Calculations'!Q24</f>
        <v>0</v>
      </c>
      <c r="H25" s="320"/>
      <c r="I25" s="330"/>
      <c r="J25" s="327"/>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row>
    <row r="26" spans="1:48" ht="25.5" customHeight="1">
      <c r="A26" s="294"/>
      <c r="B26" s="271"/>
      <c r="C26" s="270"/>
      <c r="D26" s="74">
        <v>7.3</v>
      </c>
      <c r="E26" s="75" t="s">
        <v>340</v>
      </c>
      <c r="F26" s="76">
        <v>5</v>
      </c>
      <c r="G26" s="76">
        <f>'Score Calculations'!Q25</f>
        <v>0</v>
      </c>
      <c r="H26" s="320"/>
      <c r="I26" s="330"/>
      <c r="J26" s="327"/>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row>
    <row r="27" spans="1:48" ht="25.5" customHeight="1">
      <c r="A27" s="294"/>
      <c r="B27" s="271"/>
      <c r="C27" s="270"/>
      <c r="D27" s="74">
        <v>7.4</v>
      </c>
      <c r="E27" s="75" t="s">
        <v>279</v>
      </c>
      <c r="F27" s="76">
        <v>3</v>
      </c>
      <c r="G27" s="76">
        <f>'Score Calculations'!Q26</f>
        <v>0</v>
      </c>
      <c r="H27" s="320"/>
      <c r="I27" s="330"/>
      <c r="J27" s="327"/>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row>
    <row r="28" spans="1:48" ht="25.5" customHeight="1">
      <c r="A28" s="294"/>
      <c r="B28" s="271"/>
      <c r="C28" s="270"/>
      <c r="D28" s="74">
        <v>7.5</v>
      </c>
      <c r="E28" s="75" t="s">
        <v>280</v>
      </c>
      <c r="F28" s="76">
        <v>7</v>
      </c>
      <c r="G28" s="76">
        <f>'Score Calculations'!Q27</f>
        <v>0</v>
      </c>
      <c r="H28" s="320"/>
      <c r="I28" s="330"/>
      <c r="J28" s="327"/>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row>
    <row r="29" spans="1:48" ht="25.5" customHeight="1" thickBot="1">
      <c r="A29" s="295"/>
      <c r="B29" s="297"/>
      <c r="C29" s="299"/>
      <c r="D29" s="77">
        <v>7.6</v>
      </c>
      <c r="E29" s="78" t="s">
        <v>281</v>
      </c>
      <c r="F29" s="79">
        <v>4</v>
      </c>
      <c r="G29" s="79">
        <f>'Score Calculations'!Q28</f>
        <v>0</v>
      </c>
      <c r="H29" s="321"/>
      <c r="I29" s="331"/>
      <c r="J29" s="327"/>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row>
    <row r="30" spans="1:48" ht="25.5" customHeight="1">
      <c r="A30" s="300" t="s">
        <v>282</v>
      </c>
      <c r="B30" s="302">
        <v>8</v>
      </c>
      <c r="C30" s="304" t="s">
        <v>284</v>
      </c>
      <c r="D30" s="80">
        <v>8.1</v>
      </c>
      <c r="E30" s="81" t="s">
        <v>283</v>
      </c>
      <c r="F30" s="82">
        <v>7</v>
      </c>
      <c r="G30" s="82">
        <f>'Score Calculations'!Q29</f>
        <v>0</v>
      </c>
      <c r="H30" s="322">
        <f>'Score Calculations'!R29</f>
        <v>0</v>
      </c>
      <c r="I30" s="332">
        <f>'Score Calculations'!S29</f>
        <v>0</v>
      </c>
      <c r="J30" s="327"/>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row>
    <row r="31" spans="1:48" ht="25.5" customHeight="1">
      <c r="A31" s="300"/>
      <c r="B31" s="273"/>
      <c r="C31" s="272"/>
      <c r="D31" s="83">
        <v>8.1999999999999993</v>
      </c>
      <c r="E31" s="84" t="s">
        <v>285</v>
      </c>
      <c r="F31" s="85">
        <v>8</v>
      </c>
      <c r="G31" s="85">
        <f>'Score Calculations'!Q30</f>
        <v>0</v>
      </c>
      <c r="H31" s="323"/>
      <c r="I31" s="333"/>
      <c r="J31" s="327"/>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row>
    <row r="32" spans="1:48" ht="25.5" customHeight="1" thickBot="1">
      <c r="A32" s="300"/>
      <c r="B32" s="303"/>
      <c r="C32" s="305"/>
      <c r="D32" s="86">
        <v>8.3000000000000007</v>
      </c>
      <c r="E32" s="87" t="s">
        <v>286</v>
      </c>
      <c r="F32" s="88">
        <v>4</v>
      </c>
      <c r="G32" s="88">
        <f>'Score Calculations'!Q31</f>
        <v>0</v>
      </c>
      <c r="H32" s="324"/>
      <c r="I32" s="333"/>
      <c r="J32" s="327"/>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row>
    <row r="33" spans="1:48" ht="25.5" customHeight="1">
      <c r="A33" s="300"/>
      <c r="B33" s="306">
        <v>9</v>
      </c>
      <c r="C33" s="308" t="s">
        <v>287</v>
      </c>
      <c r="D33" s="89">
        <v>9.1</v>
      </c>
      <c r="E33" s="90" t="s">
        <v>288</v>
      </c>
      <c r="F33" s="91">
        <v>9</v>
      </c>
      <c r="G33" s="91">
        <f>'Score Calculations'!Q32</f>
        <v>0</v>
      </c>
      <c r="H33" s="322">
        <f>'Score Calculations'!R32</f>
        <v>0</v>
      </c>
      <c r="I33" s="333"/>
      <c r="J33" s="327"/>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row>
    <row r="34" spans="1:48" ht="25.5" customHeight="1">
      <c r="A34" s="300"/>
      <c r="B34" s="273"/>
      <c r="C34" s="272"/>
      <c r="D34" s="83">
        <v>9.1999999999999993</v>
      </c>
      <c r="E34" s="84" t="s">
        <v>289</v>
      </c>
      <c r="F34" s="85">
        <v>7</v>
      </c>
      <c r="G34" s="85">
        <f>'Score Calculations'!Q33</f>
        <v>0</v>
      </c>
      <c r="H34" s="323"/>
      <c r="I34" s="333"/>
      <c r="J34" s="327"/>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row>
    <row r="35" spans="1:48" ht="25.5" customHeight="1" thickBot="1">
      <c r="A35" s="300"/>
      <c r="B35" s="307"/>
      <c r="C35" s="309"/>
      <c r="D35" s="92">
        <v>9.3000000000000007</v>
      </c>
      <c r="E35" s="93" t="s">
        <v>290</v>
      </c>
      <c r="F35" s="94">
        <v>7</v>
      </c>
      <c r="G35" s="94">
        <f>'Score Calculations'!Q34</f>
        <v>0</v>
      </c>
      <c r="H35" s="324"/>
      <c r="I35" s="333"/>
      <c r="J35" s="327"/>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row>
    <row r="36" spans="1:48" ht="25.5" customHeight="1">
      <c r="A36" s="300"/>
      <c r="B36" s="302">
        <v>10</v>
      </c>
      <c r="C36" s="304" t="s">
        <v>291</v>
      </c>
      <c r="D36" s="80">
        <v>10.1</v>
      </c>
      <c r="E36" s="81" t="s">
        <v>292</v>
      </c>
      <c r="F36" s="82">
        <v>7</v>
      </c>
      <c r="G36" s="82">
        <f>'Score Calculations'!Q35</f>
        <v>0</v>
      </c>
      <c r="H36" s="322">
        <f>'Score Calculations'!R35</f>
        <v>0</v>
      </c>
      <c r="I36" s="333"/>
      <c r="J36" s="327"/>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row>
    <row r="37" spans="1:48" ht="25.5" customHeight="1">
      <c r="A37" s="300"/>
      <c r="B37" s="273"/>
      <c r="C37" s="272"/>
      <c r="D37" s="83">
        <v>10.199999999999999</v>
      </c>
      <c r="E37" s="84" t="s">
        <v>293</v>
      </c>
      <c r="F37" s="85">
        <v>5</v>
      </c>
      <c r="G37" s="85">
        <f>'Score Calculations'!Q36</f>
        <v>0</v>
      </c>
      <c r="H37" s="323"/>
      <c r="I37" s="333"/>
      <c r="J37" s="327"/>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row>
    <row r="38" spans="1:48" ht="25.5" customHeight="1" thickBot="1">
      <c r="A38" s="301"/>
      <c r="B38" s="303"/>
      <c r="C38" s="305"/>
      <c r="D38" s="86">
        <v>10.3</v>
      </c>
      <c r="E38" s="87" t="s">
        <v>294</v>
      </c>
      <c r="F38" s="88">
        <v>4</v>
      </c>
      <c r="G38" s="88">
        <f>'Score Calculations'!Q37</f>
        <v>0</v>
      </c>
      <c r="H38" s="323"/>
      <c r="I38" s="333"/>
      <c r="J38" s="328"/>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row>
    <row r="39" spans="1:48" ht="15.75" thickBot="1">
      <c r="A39" s="325" t="s">
        <v>425</v>
      </c>
      <c r="B39" s="325"/>
      <c r="C39" s="325"/>
      <c r="D39" s="325"/>
      <c r="E39" s="325"/>
      <c r="F39" s="95">
        <f>SUM(F3:F38)</f>
        <v>195</v>
      </c>
      <c r="G39" s="96"/>
      <c r="H39" s="96"/>
      <c r="I39" s="96"/>
      <c r="J39" s="97"/>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row>
    <row r="40" spans="1:48" ht="15.75" thickTop="1">
      <c r="A40" s="179"/>
      <c r="B40" s="180"/>
      <c r="C40" s="175"/>
      <c r="D40" s="177"/>
      <c r="E40" s="175"/>
      <c r="F40" s="178"/>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row>
    <row r="41" spans="1:48">
      <c r="A41" s="175"/>
      <c r="B41" s="176"/>
      <c r="C41" s="136" t="s">
        <v>421</v>
      </c>
      <c r="D41" s="136" t="s">
        <v>422</v>
      </c>
      <c r="E41" s="136" t="s">
        <v>427</v>
      </c>
      <c r="F41" s="310" t="s">
        <v>443</v>
      </c>
      <c r="G41" s="310"/>
      <c r="H41" s="310"/>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row>
    <row r="42" spans="1:48">
      <c r="A42" s="175"/>
      <c r="B42" s="176"/>
      <c r="C42" s="312">
        <v>2018</v>
      </c>
      <c r="D42" s="314">
        <f>J3</f>
        <v>0</v>
      </c>
      <c r="E42" s="129"/>
      <c r="F42" s="310"/>
      <c r="G42" s="310"/>
      <c r="H42" s="310"/>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row>
    <row r="43" spans="1:48">
      <c r="A43" s="175"/>
      <c r="B43" s="176"/>
      <c r="C43" s="313"/>
      <c r="D43" s="313"/>
      <c r="E43" s="129"/>
      <c r="F43" s="310"/>
      <c r="G43" s="310"/>
      <c r="H43" s="310"/>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row>
    <row r="44" spans="1:48">
      <c r="A44" s="175"/>
      <c r="B44" s="176"/>
      <c r="C44" s="312">
        <v>2019</v>
      </c>
      <c r="D44" s="312"/>
      <c r="E44" s="129"/>
      <c r="F44" s="310"/>
      <c r="G44" s="310"/>
      <c r="H44" s="310"/>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row>
    <row r="45" spans="1:48">
      <c r="A45" s="175"/>
      <c r="B45" s="176"/>
      <c r="C45" s="313"/>
      <c r="D45" s="313"/>
      <c r="E45" s="129"/>
      <c r="F45" s="310"/>
      <c r="G45" s="310"/>
      <c r="H45" s="310"/>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row>
    <row r="46" spans="1:48" ht="26.25" customHeight="1">
      <c r="A46" s="175"/>
      <c r="B46" s="176"/>
      <c r="C46" s="312">
        <v>2020</v>
      </c>
      <c r="D46" s="312"/>
      <c r="E46" s="129"/>
      <c r="F46" s="310"/>
      <c r="G46" s="310"/>
      <c r="H46" s="310"/>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c r="AT46" s="172"/>
      <c r="AU46" s="172"/>
      <c r="AV46" s="172"/>
    </row>
    <row r="47" spans="1:48">
      <c r="A47" s="175"/>
      <c r="B47" s="176"/>
      <c r="C47" s="313"/>
      <c r="D47" s="313"/>
      <c r="E47" s="129"/>
      <c r="F47" s="310"/>
      <c r="G47" s="310"/>
      <c r="H47" s="310"/>
      <c r="I47" s="172"/>
      <c r="J47" s="172"/>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row>
    <row r="48" spans="1:48">
      <c r="A48" s="175"/>
      <c r="B48" s="176"/>
      <c r="C48" s="312"/>
      <c r="D48" s="314"/>
      <c r="E48" s="129"/>
      <c r="F48" s="310"/>
      <c r="G48" s="310"/>
      <c r="H48" s="310"/>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row>
    <row r="49" spans="1:48">
      <c r="A49" s="175"/>
      <c r="B49" s="176"/>
      <c r="C49" s="313"/>
      <c r="D49" s="313"/>
      <c r="E49" s="129"/>
      <c r="F49" s="310"/>
      <c r="G49" s="310"/>
      <c r="H49" s="310"/>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row>
    <row r="50" spans="1:48">
      <c r="A50" s="175"/>
      <c r="B50" s="176"/>
      <c r="C50" s="312"/>
      <c r="D50" s="312"/>
      <c r="E50" s="129"/>
      <c r="F50" s="310"/>
      <c r="G50" s="310"/>
      <c r="H50" s="310"/>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row>
    <row r="51" spans="1:48">
      <c r="A51" s="175"/>
      <c r="B51" s="176"/>
      <c r="C51" s="313"/>
      <c r="D51" s="313"/>
      <c r="E51" s="129"/>
      <c r="F51" s="310"/>
      <c r="G51" s="310"/>
      <c r="H51" s="310"/>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row>
    <row r="52" spans="1:48">
      <c r="A52" s="175"/>
      <c r="B52" s="176"/>
      <c r="C52" s="312"/>
      <c r="D52" s="312"/>
      <c r="E52" s="129"/>
      <c r="F52" s="310"/>
      <c r="G52" s="310"/>
      <c r="H52" s="310"/>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row>
    <row r="53" spans="1:48">
      <c r="A53" s="175"/>
      <c r="B53" s="176"/>
      <c r="C53" s="313"/>
      <c r="D53" s="313"/>
      <c r="E53" s="129"/>
      <c r="F53" s="310"/>
      <c r="G53" s="310"/>
      <c r="H53" s="310"/>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row>
    <row r="54" spans="1:48">
      <c r="A54" s="175"/>
      <c r="B54" s="176"/>
      <c r="C54" s="175"/>
      <c r="D54" s="177"/>
      <c r="E54" s="175"/>
      <c r="F54" s="178"/>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row>
    <row r="55" spans="1:48">
      <c r="A55" s="175"/>
      <c r="B55" s="176"/>
      <c r="C55" s="175"/>
      <c r="D55" s="177"/>
      <c r="E55" s="175"/>
      <c r="F55" s="178"/>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row>
    <row r="56" spans="1:48">
      <c r="A56" s="175"/>
      <c r="B56" s="176"/>
      <c r="C56" s="175"/>
      <c r="D56" s="177"/>
      <c r="E56" s="175"/>
      <c r="F56" s="178"/>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row>
    <row r="57" spans="1:48">
      <c r="A57" s="175"/>
      <c r="B57" s="176"/>
      <c r="C57" s="175"/>
      <c r="D57" s="177"/>
      <c r="E57" s="175"/>
      <c r="F57" s="178"/>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c r="AT57" s="172"/>
      <c r="AU57" s="172"/>
      <c r="AV57" s="172"/>
    </row>
    <row r="58" spans="1:48">
      <c r="A58" s="175"/>
      <c r="B58" s="176"/>
      <c r="C58" s="175"/>
      <c r="D58" s="177"/>
      <c r="E58" s="175"/>
      <c r="F58" s="178"/>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row>
    <row r="59" spans="1:48">
      <c r="A59" s="175"/>
      <c r="B59" s="176"/>
      <c r="C59" s="175"/>
      <c r="D59" s="177"/>
      <c r="E59" s="175"/>
      <c r="F59" s="178"/>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c r="AT59" s="172"/>
      <c r="AU59" s="172"/>
      <c r="AV59" s="172"/>
    </row>
    <row r="60" spans="1:48">
      <c r="A60" s="175"/>
      <c r="B60" s="176"/>
      <c r="C60" s="175"/>
      <c r="D60" s="177"/>
      <c r="E60" s="175"/>
      <c r="F60" s="178"/>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row>
    <row r="61" spans="1:48">
      <c r="A61" s="175"/>
      <c r="B61" s="176"/>
      <c r="C61" s="175"/>
      <c r="D61" s="177"/>
      <c r="E61" s="175"/>
      <c r="F61" s="178"/>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row>
    <row r="62" spans="1:48">
      <c r="A62" s="175"/>
      <c r="B62" s="176"/>
      <c r="C62" s="175"/>
      <c r="D62" s="177"/>
      <c r="E62" s="175"/>
      <c r="F62" s="178"/>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row>
    <row r="63" spans="1:48">
      <c r="A63" s="175"/>
      <c r="B63" s="176"/>
      <c r="C63" s="175"/>
      <c r="D63" s="177"/>
      <c r="E63" s="175"/>
      <c r="F63" s="178"/>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row>
    <row r="64" spans="1:48">
      <c r="A64" s="175"/>
      <c r="B64" s="176"/>
      <c r="C64" s="175"/>
      <c r="D64" s="177"/>
      <c r="E64" s="175"/>
      <c r="F64" s="178"/>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row>
    <row r="65" spans="1:48">
      <c r="A65" s="175"/>
      <c r="B65" s="176"/>
      <c r="C65" s="175"/>
      <c r="D65" s="177"/>
      <c r="E65" s="175"/>
      <c r="F65" s="178"/>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row>
    <row r="66" spans="1:48">
      <c r="A66" s="175"/>
      <c r="B66" s="176"/>
      <c r="C66" s="175"/>
      <c r="D66" s="177"/>
      <c r="E66" s="175"/>
      <c r="F66" s="178"/>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row>
    <row r="67" spans="1:48">
      <c r="A67" s="175"/>
      <c r="B67" s="176"/>
      <c r="C67" s="175"/>
      <c r="D67" s="177"/>
      <c r="E67" s="175"/>
      <c r="F67" s="178"/>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row>
    <row r="68" spans="1:48">
      <c r="A68" s="175"/>
      <c r="B68" s="176"/>
      <c r="C68" s="175"/>
      <c r="D68" s="177"/>
      <c r="E68" s="175"/>
      <c r="F68" s="178"/>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row>
    <row r="69" spans="1:48">
      <c r="A69" s="175"/>
      <c r="B69" s="176"/>
      <c r="C69" s="175"/>
      <c r="D69" s="177"/>
      <c r="E69" s="175"/>
      <c r="F69" s="178"/>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row>
    <row r="70" spans="1:48">
      <c r="A70" s="175"/>
      <c r="B70" s="176"/>
      <c r="C70" s="175"/>
      <c r="D70" s="177"/>
      <c r="E70" s="175"/>
      <c r="F70" s="178"/>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row>
    <row r="71" spans="1:48">
      <c r="A71" s="175"/>
      <c r="B71" s="176"/>
      <c r="C71" s="175"/>
      <c r="D71" s="177"/>
      <c r="E71" s="175"/>
      <c r="F71" s="178"/>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row>
    <row r="72" spans="1:48">
      <c r="A72" s="175"/>
      <c r="B72" s="176"/>
      <c r="C72" s="175"/>
      <c r="D72" s="177"/>
      <c r="E72" s="175"/>
      <c r="F72" s="178"/>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row>
    <row r="73" spans="1:48">
      <c r="A73" s="175"/>
      <c r="B73" s="176"/>
      <c r="C73" s="175"/>
      <c r="D73" s="177"/>
      <c r="E73" s="175"/>
      <c r="F73" s="178"/>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row>
    <row r="74" spans="1:48">
      <c r="A74" s="175"/>
      <c r="B74" s="176"/>
      <c r="C74" s="175"/>
      <c r="D74" s="177"/>
      <c r="E74" s="175"/>
      <c r="F74" s="178"/>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row>
    <row r="75" spans="1:48">
      <c r="A75" s="175"/>
      <c r="B75" s="176"/>
      <c r="C75" s="175"/>
      <c r="D75" s="177"/>
      <c r="E75" s="175"/>
      <c r="F75" s="178"/>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row>
    <row r="76" spans="1:48">
      <c r="A76" s="175"/>
      <c r="B76" s="176"/>
      <c r="C76" s="175"/>
      <c r="D76" s="177"/>
      <c r="E76" s="175"/>
      <c r="F76" s="178"/>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row>
    <row r="77" spans="1:48">
      <c r="A77" s="175"/>
      <c r="B77" s="176"/>
      <c r="C77" s="175"/>
      <c r="D77" s="177"/>
      <c r="E77" s="175"/>
      <c r="F77" s="178"/>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row>
    <row r="78" spans="1:48">
      <c r="A78" s="175"/>
      <c r="B78" s="176"/>
      <c r="C78" s="175"/>
      <c r="D78" s="177"/>
      <c r="E78" s="175"/>
      <c r="F78" s="178"/>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c r="AT78" s="172"/>
      <c r="AU78" s="172"/>
      <c r="AV78" s="172"/>
    </row>
    <row r="79" spans="1:48">
      <c r="A79" s="175"/>
      <c r="B79" s="176"/>
      <c r="C79" s="175"/>
      <c r="D79" s="177"/>
      <c r="E79" s="175"/>
      <c r="F79" s="178"/>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c r="AT79" s="172"/>
      <c r="AU79" s="172"/>
      <c r="AV79" s="172"/>
    </row>
    <row r="80" spans="1:48">
      <c r="A80" s="175"/>
      <c r="B80" s="176"/>
      <c r="C80" s="175"/>
      <c r="D80" s="177"/>
      <c r="E80" s="175"/>
      <c r="F80" s="178"/>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c r="AT80" s="172"/>
      <c r="AU80" s="172"/>
      <c r="AV80" s="172"/>
    </row>
    <row r="81" spans="1:48">
      <c r="A81" s="175"/>
      <c r="B81" s="176"/>
      <c r="C81" s="175"/>
      <c r="D81" s="177"/>
      <c r="E81" s="175"/>
      <c r="F81" s="178"/>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row>
    <row r="82" spans="1:48">
      <c r="A82" s="175"/>
      <c r="B82" s="176"/>
      <c r="C82" s="175"/>
      <c r="D82" s="177"/>
      <c r="E82" s="175"/>
      <c r="F82" s="178"/>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c r="AT82" s="172"/>
      <c r="AU82" s="172"/>
      <c r="AV82" s="172"/>
    </row>
    <row r="83" spans="1:48">
      <c r="A83" s="175"/>
      <c r="B83" s="176"/>
      <c r="C83" s="175"/>
      <c r="D83" s="177"/>
      <c r="E83" s="175"/>
      <c r="F83" s="178"/>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row>
    <row r="84" spans="1:48">
      <c r="A84" s="175"/>
      <c r="B84" s="176"/>
      <c r="C84" s="175"/>
      <c r="D84" s="177"/>
      <c r="E84" s="175"/>
      <c r="F84" s="178"/>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c r="AT84" s="172"/>
      <c r="AU84" s="172"/>
      <c r="AV84" s="172"/>
    </row>
    <row r="85" spans="1:48">
      <c r="A85" s="175"/>
      <c r="B85" s="176"/>
      <c r="C85" s="175"/>
      <c r="D85" s="177"/>
      <c r="E85" s="175"/>
      <c r="F85" s="178"/>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c r="AT85" s="172"/>
      <c r="AU85" s="172"/>
      <c r="AV85" s="172"/>
    </row>
    <row r="86" spans="1:48">
      <c r="A86" s="175"/>
      <c r="B86" s="176"/>
      <c r="C86" s="175"/>
      <c r="D86" s="177"/>
      <c r="E86" s="175"/>
      <c r="F86" s="178"/>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row>
    <row r="87" spans="1:48">
      <c r="A87" s="175"/>
      <c r="B87" s="176"/>
      <c r="C87" s="175"/>
      <c r="D87" s="177"/>
      <c r="E87" s="175"/>
      <c r="F87" s="178"/>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row>
    <row r="88" spans="1:48">
      <c r="A88" s="175"/>
      <c r="B88" s="176"/>
      <c r="C88" s="175"/>
      <c r="D88" s="177"/>
      <c r="E88" s="175"/>
      <c r="F88" s="178"/>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row>
    <row r="89" spans="1:48">
      <c r="A89" s="175"/>
      <c r="B89" s="176"/>
      <c r="C89" s="175"/>
      <c r="D89" s="177"/>
      <c r="E89" s="175"/>
      <c r="F89" s="178"/>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row>
    <row r="90" spans="1:48">
      <c r="A90" s="175"/>
      <c r="B90" s="176"/>
      <c r="C90" s="175"/>
      <c r="D90" s="177"/>
      <c r="E90" s="175"/>
      <c r="F90" s="178"/>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row>
    <row r="91" spans="1:48">
      <c r="A91" s="175"/>
      <c r="B91" s="176"/>
      <c r="C91" s="175"/>
      <c r="D91" s="177"/>
      <c r="E91" s="175"/>
      <c r="F91" s="178"/>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row>
    <row r="92" spans="1:48">
      <c r="A92" s="175"/>
      <c r="B92" s="176"/>
      <c r="C92" s="175"/>
      <c r="D92" s="177"/>
      <c r="E92" s="175"/>
      <c r="F92" s="178"/>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row>
    <row r="93" spans="1:48">
      <c r="A93" s="175"/>
      <c r="B93" s="176"/>
      <c r="C93" s="175"/>
      <c r="D93" s="177"/>
      <c r="E93" s="175"/>
      <c r="F93" s="178"/>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row>
    <row r="94" spans="1:48">
      <c r="A94" s="175"/>
      <c r="B94" s="176"/>
      <c r="C94" s="175"/>
      <c r="D94" s="177"/>
      <c r="E94" s="175"/>
      <c r="F94" s="178"/>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row>
    <row r="95" spans="1:48">
      <c r="A95" s="175"/>
      <c r="B95" s="176"/>
      <c r="C95" s="175"/>
      <c r="D95" s="177"/>
      <c r="E95" s="175"/>
      <c r="F95" s="178"/>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row>
    <row r="96" spans="1:48">
      <c r="A96" s="175"/>
      <c r="B96" s="176"/>
      <c r="C96" s="175"/>
      <c r="D96" s="177"/>
      <c r="E96" s="175"/>
      <c r="F96" s="178"/>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row>
    <row r="97" spans="1:48">
      <c r="A97" s="175"/>
      <c r="B97" s="176"/>
      <c r="C97" s="175"/>
      <c r="D97" s="177"/>
      <c r="E97" s="175"/>
      <c r="F97" s="178"/>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c r="AT97" s="172"/>
      <c r="AU97" s="172"/>
      <c r="AV97" s="172"/>
    </row>
    <row r="98" spans="1:48">
      <c r="A98" s="175"/>
      <c r="B98" s="176"/>
      <c r="C98" s="175"/>
      <c r="D98" s="177"/>
      <c r="E98" s="175"/>
      <c r="F98" s="178"/>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row>
    <row r="99" spans="1:48">
      <c r="A99" s="175"/>
      <c r="B99" s="176"/>
      <c r="C99" s="175"/>
      <c r="D99" s="177"/>
      <c r="E99" s="175"/>
      <c r="F99" s="178"/>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c r="AT99" s="172"/>
      <c r="AU99" s="172"/>
      <c r="AV99" s="172"/>
    </row>
    <row r="100" spans="1:48">
      <c r="A100" s="175"/>
      <c r="B100" s="176"/>
      <c r="C100" s="175"/>
      <c r="D100" s="177"/>
      <c r="E100" s="175"/>
      <c r="F100" s="178"/>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c r="AT100" s="172"/>
      <c r="AU100" s="172"/>
      <c r="AV100" s="172"/>
    </row>
    <row r="101" spans="1:48">
      <c r="A101" s="175"/>
      <c r="B101" s="176"/>
      <c r="C101" s="175"/>
      <c r="D101" s="177"/>
      <c r="E101" s="175"/>
      <c r="F101" s="178"/>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row>
    <row r="102" spans="1:48">
      <c r="A102" s="175"/>
      <c r="B102" s="176"/>
      <c r="C102" s="175"/>
      <c r="D102" s="177"/>
      <c r="E102" s="175"/>
      <c r="F102" s="178"/>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row>
    <row r="103" spans="1:48">
      <c r="A103" s="175"/>
      <c r="B103" s="176"/>
      <c r="C103" s="175"/>
      <c r="D103" s="177"/>
      <c r="E103" s="175"/>
      <c r="F103" s="178"/>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row>
    <row r="104" spans="1:48">
      <c r="A104" s="175"/>
      <c r="B104" s="176"/>
      <c r="C104" s="175"/>
      <c r="D104" s="177"/>
      <c r="E104" s="175"/>
      <c r="F104" s="178"/>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row>
    <row r="105" spans="1:48">
      <c r="A105" s="175"/>
      <c r="B105" s="176"/>
      <c r="C105" s="175"/>
      <c r="D105" s="177"/>
      <c r="E105" s="175"/>
      <c r="F105" s="178"/>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c r="AT105" s="172"/>
      <c r="AU105" s="172"/>
      <c r="AV105" s="172"/>
    </row>
    <row r="106" spans="1:48">
      <c r="A106" s="175"/>
      <c r="B106" s="176"/>
      <c r="C106" s="175"/>
      <c r="D106" s="177"/>
      <c r="E106" s="175"/>
      <c r="F106" s="178"/>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row>
    <row r="107" spans="1:48">
      <c r="A107" s="175"/>
      <c r="B107" s="176"/>
      <c r="C107" s="175"/>
      <c r="D107" s="177"/>
      <c r="E107" s="175"/>
      <c r="F107" s="178"/>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row>
    <row r="108" spans="1:48">
      <c r="A108" s="175"/>
      <c r="B108" s="176"/>
      <c r="C108" s="175"/>
      <c r="D108" s="177"/>
      <c r="E108" s="175"/>
      <c r="F108" s="178"/>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row>
    <row r="109" spans="1:48">
      <c r="A109" s="175"/>
      <c r="B109" s="176"/>
      <c r="C109" s="175"/>
      <c r="D109" s="177"/>
      <c r="E109" s="175"/>
      <c r="F109" s="178"/>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row>
    <row r="110" spans="1:48">
      <c r="A110" s="175"/>
      <c r="B110" s="176"/>
      <c r="C110" s="175"/>
      <c r="D110" s="177"/>
      <c r="E110" s="175"/>
      <c r="F110" s="178"/>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row>
    <row r="111" spans="1:48">
      <c r="A111" s="175"/>
      <c r="B111" s="176"/>
      <c r="C111" s="175"/>
      <c r="D111" s="177"/>
      <c r="E111" s="175"/>
      <c r="F111" s="178"/>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row>
    <row r="112" spans="1:48">
      <c r="A112" s="175"/>
      <c r="B112" s="176"/>
      <c r="C112" s="175"/>
      <c r="D112" s="177"/>
      <c r="E112" s="175"/>
      <c r="F112" s="178"/>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c r="AT112" s="172"/>
      <c r="AU112" s="172"/>
      <c r="AV112" s="172"/>
    </row>
    <row r="113" spans="1:48">
      <c r="A113" s="175"/>
      <c r="B113" s="176"/>
      <c r="C113" s="175"/>
      <c r="D113" s="177"/>
      <c r="E113" s="175"/>
      <c r="F113" s="178"/>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2"/>
      <c r="AV113" s="172"/>
    </row>
    <row r="114" spans="1:48">
      <c r="A114" s="175"/>
      <c r="B114" s="176"/>
      <c r="C114" s="175"/>
      <c r="D114" s="177"/>
      <c r="E114" s="175"/>
      <c r="F114" s="178"/>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2"/>
      <c r="AU114" s="172"/>
      <c r="AV114" s="172"/>
    </row>
    <row r="115" spans="1:48">
      <c r="A115" s="175"/>
      <c r="B115" s="176"/>
      <c r="C115" s="175"/>
      <c r="D115" s="177"/>
      <c r="E115" s="175"/>
      <c r="F115" s="178"/>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2"/>
      <c r="AU115" s="172"/>
      <c r="AV115" s="172"/>
    </row>
    <row r="116" spans="1:48">
      <c r="A116" s="175"/>
      <c r="B116" s="176"/>
      <c r="C116" s="175"/>
      <c r="D116" s="177"/>
      <c r="E116" s="175"/>
      <c r="F116" s="178"/>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2"/>
      <c r="AU116" s="172"/>
      <c r="AV116" s="172"/>
    </row>
    <row r="117" spans="1:48">
      <c r="A117" s="175"/>
      <c r="B117" s="176"/>
      <c r="C117" s="175"/>
      <c r="D117" s="177"/>
      <c r="E117" s="175"/>
      <c r="F117" s="178"/>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2"/>
      <c r="AU117" s="172"/>
      <c r="AV117" s="172"/>
    </row>
    <row r="118" spans="1:48">
      <c r="A118" s="175"/>
      <c r="B118" s="176"/>
      <c r="C118" s="175"/>
      <c r="D118" s="177"/>
      <c r="E118" s="175"/>
      <c r="F118" s="178"/>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2"/>
      <c r="AV118" s="172"/>
    </row>
    <row r="119" spans="1:48">
      <c r="A119" s="175"/>
      <c r="B119" s="176"/>
      <c r="C119" s="175"/>
      <c r="D119" s="177"/>
      <c r="E119" s="175"/>
      <c r="F119" s="178"/>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2"/>
      <c r="AU119" s="172"/>
      <c r="AV119" s="172"/>
    </row>
    <row r="120" spans="1:48">
      <c r="A120" s="175"/>
      <c r="B120" s="176"/>
      <c r="C120" s="175"/>
      <c r="D120" s="177"/>
      <c r="E120" s="175"/>
      <c r="F120" s="178"/>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2"/>
      <c r="AU120" s="172"/>
      <c r="AV120" s="172"/>
    </row>
    <row r="121" spans="1:48">
      <c r="A121" s="175"/>
      <c r="B121" s="176"/>
      <c r="C121" s="175"/>
      <c r="D121" s="177"/>
      <c r="E121" s="175"/>
      <c r="F121" s="178"/>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2"/>
      <c r="AU121" s="172"/>
      <c r="AV121" s="172"/>
    </row>
    <row r="122" spans="1:48">
      <c r="A122" s="175"/>
      <c r="B122" s="176"/>
      <c r="C122" s="175"/>
      <c r="D122" s="177"/>
      <c r="E122" s="175"/>
      <c r="F122" s="178"/>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row>
    <row r="123" spans="1:48">
      <c r="A123" s="175"/>
      <c r="B123" s="176"/>
      <c r="C123" s="175"/>
      <c r="D123" s="177"/>
      <c r="E123" s="175"/>
      <c r="F123" s="178"/>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row>
    <row r="124" spans="1:48">
      <c r="A124" s="175"/>
      <c r="B124" s="176"/>
      <c r="C124" s="175"/>
      <c r="D124" s="177"/>
      <c r="E124" s="175"/>
      <c r="F124" s="178"/>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row>
    <row r="125" spans="1:48">
      <c r="A125" s="175"/>
      <c r="B125" s="176"/>
      <c r="C125" s="175"/>
      <c r="D125" s="177"/>
      <c r="E125" s="175"/>
      <c r="F125" s="178"/>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row>
    <row r="126" spans="1:48">
      <c r="A126" s="175"/>
      <c r="B126" s="176"/>
      <c r="C126" s="175"/>
      <c r="D126" s="177"/>
      <c r="E126" s="175"/>
      <c r="F126" s="178"/>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c r="AT126" s="172"/>
      <c r="AU126" s="172"/>
      <c r="AV126" s="172"/>
    </row>
    <row r="127" spans="1:48">
      <c r="A127" s="175"/>
      <c r="B127" s="176"/>
      <c r="C127" s="175"/>
      <c r="D127" s="177"/>
      <c r="E127" s="175"/>
      <c r="F127" s="178"/>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c r="AT127" s="172"/>
      <c r="AU127" s="172"/>
      <c r="AV127" s="172"/>
    </row>
    <row r="128" spans="1:48">
      <c r="A128" s="175"/>
      <c r="B128" s="176"/>
      <c r="C128" s="175"/>
      <c r="D128" s="177"/>
      <c r="E128" s="175"/>
      <c r="F128" s="178"/>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c r="AT128" s="172"/>
      <c r="AU128" s="172"/>
      <c r="AV128" s="172"/>
    </row>
    <row r="129" spans="1:48">
      <c r="A129" s="175"/>
      <c r="B129" s="176"/>
      <c r="C129" s="175"/>
      <c r="D129" s="177"/>
      <c r="E129" s="175"/>
      <c r="F129" s="178"/>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row>
    <row r="130" spans="1:48">
      <c r="A130" s="175"/>
      <c r="B130" s="176"/>
      <c r="C130" s="175"/>
      <c r="D130" s="177"/>
      <c r="E130" s="175"/>
      <c r="F130" s="178"/>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row>
    <row r="131" spans="1:48">
      <c r="A131" s="175"/>
      <c r="B131" s="176"/>
      <c r="C131" s="175"/>
      <c r="D131" s="177"/>
      <c r="E131" s="175"/>
      <c r="F131" s="178"/>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c r="AT131" s="172"/>
      <c r="AU131" s="172"/>
      <c r="AV131" s="172"/>
    </row>
    <row r="132" spans="1:48">
      <c r="A132" s="175"/>
      <c r="B132" s="176"/>
      <c r="C132" s="175"/>
      <c r="D132" s="177"/>
      <c r="E132" s="175"/>
      <c r="F132" s="178"/>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c r="AT132" s="172"/>
      <c r="AU132" s="172"/>
      <c r="AV132" s="172"/>
    </row>
    <row r="133" spans="1:48">
      <c r="A133" s="175"/>
      <c r="B133" s="176"/>
      <c r="C133" s="175"/>
      <c r="D133" s="177"/>
      <c r="E133" s="175"/>
      <c r="F133" s="178"/>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c r="AT133" s="172"/>
      <c r="AU133" s="172"/>
      <c r="AV133" s="172"/>
    </row>
    <row r="134" spans="1:48">
      <c r="A134" s="175"/>
      <c r="B134" s="176"/>
      <c r="C134" s="175"/>
      <c r="D134" s="177"/>
      <c r="E134" s="175"/>
      <c r="F134" s="178"/>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c r="AT134" s="172"/>
      <c r="AU134" s="172"/>
      <c r="AV134" s="172"/>
    </row>
    <row r="135" spans="1:48">
      <c r="A135" s="175"/>
      <c r="B135" s="176"/>
      <c r="C135" s="175"/>
      <c r="D135" s="177"/>
      <c r="E135" s="175"/>
      <c r="F135" s="178"/>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72"/>
      <c r="AU135" s="172"/>
      <c r="AV135" s="172"/>
    </row>
    <row r="136" spans="1:48">
      <c r="A136" s="175"/>
      <c r="B136" s="176"/>
      <c r="C136" s="175"/>
      <c r="D136" s="177"/>
      <c r="E136" s="175"/>
      <c r="F136" s="178"/>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c r="AT136" s="172"/>
      <c r="AU136" s="172"/>
      <c r="AV136" s="172"/>
    </row>
    <row r="137" spans="1:48">
      <c r="A137" s="175"/>
      <c r="B137" s="176"/>
      <c r="C137" s="175"/>
      <c r="D137" s="177"/>
      <c r="E137" s="175"/>
      <c r="F137" s="178"/>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c r="AT137" s="172"/>
      <c r="AU137" s="172"/>
      <c r="AV137" s="172"/>
    </row>
    <row r="138" spans="1:48">
      <c r="A138" s="175"/>
      <c r="B138" s="176"/>
      <c r="C138" s="175"/>
      <c r="D138" s="177"/>
      <c r="E138" s="175"/>
      <c r="F138" s="178"/>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c r="AT138" s="172"/>
      <c r="AU138" s="172"/>
      <c r="AV138" s="172"/>
    </row>
    <row r="139" spans="1:48">
      <c r="A139" s="175"/>
      <c r="B139" s="176"/>
      <c r="C139" s="175"/>
      <c r="D139" s="177"/>
      <c r="E139" s="175"/>
      <c r="F139" s="178"/>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c r="AT139" s="172"/>
      <c r="AU139" s="172"/>
      <c r="AV139" s="172"/>
    </row>
    <row r="140" spans="1:48">
      <c r="A140" s="175"/>
      <c r="B140" s="176"/>
      <c r="C140" s="175"/>
      <c r="D140" s="177"/>
      <c r="E140" s="175"/>
      <c r="F140" s="178"/>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c r="AT140" s="172"/>
      <c r="AU140" s="172"/>
      <c r="AV140" s="172"/>
    </row>
    <row r="141" spans="1:48">
      <c r="A141" s="175"/>
      <c r="B141" s="176"/>
      <c r="C141" s="175"/>
      <c r="D141" s="177"/>
      <c r="E141" s="175"/>
      <c r="F141" s="178"/>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2"/>
      <c r="AU141" s="172"/>
      <c r="AV141" s="172"/>
    </row>
    <row r="142" spans="1:48">
      <c r="A142" s="175"/>
      <c r="B142" s="176"/>
      <c r="C142" s="175"/>
      <c r="D142" s="177"/>
      <c r="E142" s="175"/>
      <c r="F142" s="178"/>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2"/>
      <c r="AU142" s="172"/>
      <c r="AV142" s="172"/>
    </row>
    <row r="143" spans="1:48">
      <c r="A143" s="175"/>
      <c r="B143" s="176"/>
      <c r="C143" s="175"/>
      <c r="D143" s="177"/>
      <c r="E143" s="175"/>
      <c r="F143" s="178"/>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2"/>
      <c r="AU143" s="172"/>
      <c r="AV143" s="172"/>
    </row>
    <row r="144" spans="1:48">
      <c r="A144" s="175"/>
      <c r="B144" s="176"/>
      <c r="C144" s="175"/>
      <c r="D144" s="177"/>
      <c r="E144" s="175"/>
      <c r="F144" s="178"/>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2"/>
      <c r="AU144" s="172"/>
      <c r="AV144" s="172"/>
    </row>
    <row r="145" spans="1:48">
      <c r="A145" s="175"/>
      <c r="B145" s="176"/>
      <c r="C145" s="175"/>
      <c r="D145" s="177"/>
      <c r="E145" s="175"/>
      <c r="F145" s="178"/>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2"/>
      <c r="AU145" s="172"/>
      <c r="AV145" s="172"/>
    </row>
    <row r="146" spans="1:48">
      <c r="A146" s="175"/>
      <c r="B146" s="176"/>
      <c r="C146" s="175"/>
      <c r="D146" s="177"/>
      <c r="E146" s="175"/>
      <c r="F146" s="178"/>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2"/>
      <c r="AU146" s="172"/>
      <c r="AV146" s="172"/>
    </row>
    <row r="147" spans="1:48">
      <c r="A147" s="175"/>
      <c r="B147" s="176"/>
      <c r="C147" s="175"/>
      <c r="D147" s="177"/>
      <c r="E147" s="175"/>
      <c r="F147" s="178"/>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2"/>
      <c r="AU147" s="172"/>
      <c r="AV147" s="172"/>
    </row>
    <row r="148" spans="1:48">
      <c r="A148" s="175"/>
      <c r="B148" s="176"/>
      <c r="C148" s="175"/>
      <c r="D148" s="177"/>
      <c r="E148" s="175"/>
      <c r="F148" s="178"/>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c r="AT148" s="172"/>
      <c r="AU148" s="172"/>
      <c r="AV148" s="172"/>
    </row>
    <row r="149" spans="1:48">
      <c r="A149" s="175"/>
      <c r="B149" s="176"/>
      <c r="C149" s="175"/>
      <c r="D149" s="177"/>
      <c r="E149" s="175"/>
      <c r="F149" s="178"/>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c r="AT149" s="172"/>
      <c r="AU149" s="172"/>
      <c r="AV149" s="172"/>
    </row>
    <row r="150" spans="1:48">
      <c r="A150" s="175"/>
      <c r="B150" s="176"/>
      <c r="C150" s="175"/>
      <c r="D150" s="177"/>
      <c r="E150" s="175"/>
      <c r="F150" s="178"/>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c r="AT150" s="172"/>
      <c r="AU150" s="172"/>
      <c r="AV150" s="172"/>
    </row>
    <row r="151" spans="1:48">
      <c r="A151" s="175"/>
      <c r="B151" s="176"/>
      <c r="C151" s="175"/>
      <c r="D151" s="177"/>
      <c r="E151" s="175"/>
      <c r="F151" s="178"/>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c r="AT151" s="172"/>
      <c r="AU151" s="172"/>
      <c r="AV151" s="172"/>
    </row>
    <row r="152" spans="1:48">
      <c r="A152" s="175"/>
      <c r="B152" s="176"/>
      <c r="C152" s="175"/>
      <c r="D152" s="177"/>
      <c r="E152" s="175"/>
      <c r="F152" s="178"/>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c r="AT152" s="172"/>
      <c r="AU152" s="172"/>
      <c r="AV152" s="172"/>
    </row>
    <row r="153" spans="1:48">
      <c r="A153" s="175"/>
      <c r="B153" s="176"/>
      <c r="C153" s="175"/>
      <c r="D153" s="177"/>
      <c r="E153" s="175"/>
      <c r="F153" s="178"/>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c r="AT153" s="172"/>
      <c r="AU153" s="172"/>
      <c r="AV153" s="172"/>
    </row>
    <row r="154" spans="1:48">
      <c r="A154" s="175"/>
      <c r="B154" s="176"/>
      <c r="C154" s="175"/>
      <c r="D154" s="177"/>
      <c r="E154" s="175"/>
      <c r="F154" s="178"/>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c r="AT154" s="172"/>
      <c r="AU154" s="172"/>
      <c r="AV154" s="172"/>
    </row>
    <row r="155" spans="1:48">
      <c r="A155" s="175"/>
      <c r="B155" s="176"/>
      <c r="C155" s="175"/>
      <c r="D155" s="177"/>
      <c r="E155" s="175"/>
      <c r="F155" s="178"/>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c r="AT155" s="172"/>
      <c r="AU155" s="172"/>
      <c r="AV155" s="172"/>
    </row>
    <row r="156" spans="1:48">
      <c r="A156" s="175"/>
      <c r="B156" s="176"/>
      <c r="C156" s="175"/>
      <c r="D156" s="177"/>
      <c r="E156" s="175"/>
      <c r="F156" s="178"/>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c r="AT156" s="172"/>
      <c r="AU156" s="172"/>
      <c r="AV156" s="172"/>
    </row>
    <row r="157" spans="1:48">
      <c r="A157" s="175"/>
      <c r="B157" s="176"/>
      <c r="C157" s="175"/>
      <c r="D157" s="177"/>
      <c r="E157" s="175"/>
      <c r="F157" s="178"/>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c r="AT157" s="172"/>
      <c r="AU157" s="172"/>
      <c r="AV157" s="172"/>
    </row>
    <row r="158" spans="1:48">
      <c r="A158" s="175"/>
      <c r="B158" s="176"/>
      <c r="C158" s="175"/>
      <c r="D158" s="177"/>
      <c r="E158" s="175"/>
      <c r="F158" s="178"/>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c r="AT158" s="172"/>
      <c r="AU158" s="172"/>
      <c r="AV158" s="172"/>
    </row>
    <row r="159" spans="1:48">
      <c r="A159" s="175"/>
      <c r="B159" s="176"/>
      <c r="C159" s="175"/>
      <c r="D159" s="177"/>
      <c r="E159" s="175"/>
      <c r="F159" s="178"/>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c r="AT159" s="172"/>
      <c r="AU159" s="172"/>
      <c r="AV159" s="172"/>
    </row>
    <row r="160" spans="1:48">
      <c r="A160" s="175"/>
      <c r="B160" s="176"/>
      <c r="C160" s="175"/>
      <c r="D160" s="177"/>
      <c r="E160" s="175"/>
      <c r="F160" s="178"/>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c r="AT160" s="172"/>
      <c r="AU160" s="172"/>
      <c r="AV160" s="172"/>
    </row>
    <row r="161" spans="1:48">
      <c r="A161" s="175"/>
      <c r="B161" s="176"/>
      <c r="C161" s="175"/>
      <c r="D161" s="177"/>
      <c r="E161" s="175"/>
      <c r="F161" s="178"/>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c r="AT161" s="172"/>
      <c r="AU161" s="172"/>
      <c r="AV161" s="172"/>
    </row>
    <row r="162" spans="1:48">
      <c r="A162" s="175"/>
      <c r="B162" s="176"/>
      <c r="C162" s="175"/>
      <c r="D162" s="177"/>
      <c r="E162" s="175"/>
      <c r="F162" s="178"/>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c r="AT162" s="172"/>
      <c r="AU162" s="172"/>
      <c r="AV162" s="172"/>
    </row>
    <row r="163" spans="1:48">
      <c r="A163" s="175"/>
      <c r="B163" s="176"/>
      <c r="C163" s="175"/>
      <c r="D163" s="177"/>
      <c r="E163" s="175"/>
      <c r="F163" s="178"/>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row>
    <row r="164" spans="1:48">
      <c r="A164" s="175"/>
      <c r="B164" s="176"/>
      <c r="C164" s="175"/>
      <c r="D164" s="177"/>
      <c r="E164" s="175"/>
      <c r="F164" s="178"/>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c r="AT164" s="172"/>
      <c r="AU164" s="172"/>
      <c r="AV164" s="172"/>
    </row>
    <row r="165" spans="1:48">
      <c r="A165" s="175"/>
      <c r="B165" s="176"/>
      <c r="C165" s="175"/>
      <c r="D165" s="177"/>
      <c r="E165" s="175"/>
      <c r="F165" s="178"/>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c r="AT165" s="172"/>
      <c r="AU165" s="172"/>
      <c r="AV165" s="172"/>
    </row>
    <row r="166" spans="1:48">
      <c r="A166" s="175"/>
      <c r="B166" s="176"/>
      <c r="C166" s="175"/>
      <c r="D166" s="177"/>
      <c r="E166" s="175"/>
      <c r="F166" s="178"/>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c r="AT166" s="172"/>
      <c r="AU166" s="172"/>
      <c r="AV166" s="172"/>
    </row>
    <row r="167" spans="1:48">
      <c r="A167" s="175"/>
      <c r="B167" s="176"/>
      <c r="C167" s="175"/>
      <c r="D167" s="177"/>
      <c r="E167" s="175"/>
      <c r="F167" s="178"/>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c r="AT167" s="172"/>
      <c r="AU167" s="172"/>
      <c r="AV167" s="172"/>
    </row>
    <row r="168" spans="1:48">
      <c r="A168" s="175"/>
      <c r="B168" s="176"/>
      <c r="C168" s="175"/>
      <c r="D168" s="177"/>
      <c r="E168" s="175"/>
      <c r="F168" s="178"/>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c r="AT168" s="172"/>
      <c r="AU168" s="172"/>
      <c r="AV168" s="172"/>
    </row>
    <row r="169" spans="1:48">
      <c r="A169" s="175"/>
      <c r="B169" s="176"/>
      <c r="C169" s="175"/>
      <c r="D169" s="177"/>
      <c r="E169" s="175"/>
      <c r="F169" s="178"/>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c r="AT169" s="172"/>
      <c r="AU169" s="172"/>
      <c r="AV169" s="172"/>
    </row>
    <row r="170" spans="1:48">
      <c r="A170" s="175"/>
      <c r="B170" s="176"/>
      <c r="C170" s="175"/>
      <c r="D170" s="177"/>
      <c r="E170" s="175"/>
      <c r="F170" s="178"/>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c r="AT170" s="172"/>
      <c r="AU170" s="172"/>
      <c r="AV170" s="172"/>
    </row>
    <row r="171" spans="1:48">
      <c r="A171" s="175"/>
      <c r="B171" s="176"/>
      <c r="C171" s="175"/>
      <c r="D171" s="177"/>
      <c r="E171" s="175"/>
      <c r="F171" s="178"/>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c r="AT171" s="172"/>
      <c r="AU171" s="172"/>
      <c r="AV171" s="172"/>
    </row>
    <row r="172" spans="1:48">
      <c r="A172" s="175"/>
      <c r="B172" s="176"/>
      <c r="C172" s="175"/>
      <c r="D172" s="177"/>
      <c r="E172" s="175"/>
      <c r="F172" s="178"/>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c r="AT172" s="172"/>
      <c r="AU172" s="172"/>
      <c r="AV172" s="172"/>
    </row>
    <row r="173" spans="1:48">
      <c r="A173" s="175"/>
      <c r="B173" s="176"/>
      <c r="C173" s="175"/>
      <c r="D173" s="177"/>
      <c r="E173" s="175"/>
      <c r="F173" s="178"/>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c r="AT173" s="172"/>
      <c r="AU173" s="172"/>
      <c r="AV173" s="172"/>
    </row>
    <row r="174" spans="1:48">
      <c r="A174" s="175"/>
      <c r="B174" s="176"/>
      <c r="C174" s="175"/>
      <c r="D174" s="177"/>
      <c r="E174" s="175"/>
      <c r="F174" s="178"/>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c r="AT174" s="172"/>
      <c r="AU174" s="172"/>
      <c r="AV174" s="172"/>
    </row>
    <row r="175" spans="1:48">
      <c r="A175" s="175"/>
      <c r="B175" s="176"/>
      <c r="C175" s="175"/>
      <c r="D175" s="177"/>
      <c r="E175" s="175"/>
      <c r="F175" s="178"/>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c r="AT175" s="172"/>
      <c r="AU175" s="172"/>
      <c r="AV175" s="172"/>
    </row>
    <row r="176" spans="1:48">
      <c r="A176" s="175"/>
      <c r="B176" s="176"/>
      <c r="C176" s="175"/>
      <c r="D176" s="177"/>
      <c r="E176" s="175"/>
      <c r="F176" s="178"/>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c r="AT176" s="172"/>
      <c r="AU176" s="172"/>
      <c r="AV176" s="172"/>
    </row>
    <row r="177" spans="1:48">
      <c r="A177" s="175"/>
      <c r="B177" s="176"/>
      <c r="C177" s="175"/>
      <c r="D177" s="177"/>
      <c r="E177" s="175"/>
      <c r="F177" s="178"/>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c r="AT177" s="172"/>
      <c r="AU177" s="172"/>
      <c r="AV177" s="172"/>
    </row>
    <row r="178" spans="1:48">
      <c r="A178" s="175"/>
      <c r="B178" s="176"/>
      <c r="C178" s="175"/>
      <c r="D178" s="177"/>
      <c r="E178" s="175"/>
      <c r="F178" s="178"/>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c r="AT178" s="172"/>
      <c r="AU178" s="172"/>
      <c r="AV178" s="172"/>
    </row>
    <row r="179" spans="1:48">
      <c r="A179" s="175"/>
      <c r="B179" s="176"/>
      <c r="C179" s="175"/>
      <c r="D179" s="177"/>
      <c r="E179" s="175"/>
      <c r="F179" s="178"/>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c r="AT179" s="172"/>
      <c r="AU179" s="172"/>
      <c r="AV179" s="172"/>
    </row>
    <row r="180" spans="1:48">
      <c r="A180" s="175"/>
      <c r="B180" s="176"/>
      <c r="C180" s="175"/>
      <c r="D180" s="177"/>
      <c r="E180" s="175"/>
      <c r="F180" s="178"/>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c r="AT180" s="172"/>
      <c r="AU180" s="172"/>
      <c r="AV180" s="172"/>
    </row>
    <row r="181" spans="1:48">
      <c r="A181" s="175"/>
      <c r="B181" s="176"/>
      <c r="C181" s="175"/>
      <c r="D181" s="177"/>
      <c r="E181" s="175"/>
      <c r="F181" s="178"/>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c r="AT181" s="172"/>
      <c r="AU181" s="172"/>
      <c r="AV181" s="172"/>
    </row>
    <row r="182" spans="1:48">
      <c r="A182" s="175"/>
      <c r="B182" s="176"/>
      <c r="C182" s="175"/>
      <c r="D182" s="177"/>
      <c r="E182" s="175"/>
      <c r="F182" s="178"/>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c r="AT182" s="172"/>
      <c r="AU182" s="172"/>
      <c r="AV182" s="172"/>
    </row>
    <row r="183" spans="1:48">
      <c r="A183" s="175"/>
      <c r="B183" s="176"/>
      <c r="C183" s="175"/>
      <c r="D183" s="177"/>
      <c r="E183" s="175"/>
      <c r="F183" s="178"/>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c r="AT183" s="172"/>
      <c r="AU183" s="172"/>
      <c r="AV183" s="172"/>
    </row>
    <row r="184" spans="1:48">
      <c r="A184" s="175"/>
      <c r="B184" s="176"/>
      <c r="C184" s="175"/>
      <c r="D184" s="177"/>
      <c r="E184" s="175"/>
      <c r="F184" s="178"/>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c r="AT184" s="172"/>
      <c r="AU184" s="172"/>
      <c r="AV184" s="172"/>
    </row>
    <row r="185" spans="1:48">
      <c r="A185" s="175"/>
      <c r="B185" s="176"/>
      <c r="C185" s="175"/>
      <c r="D185" s="177"/>
      <c r="E185" s="175"/>
      <c r="F185" s="178"/>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c r="AT185" s="172"/>
      <c r="AU185" s="172"/>
      <c r="AV185" s="172"/>
    </row>
    <row r="186" spans="1:48">
      <c r="A186" s="175"/>
      <c r="B186" s="176"/>
      <c r="C186" s="175"/>
      <c r="D186" s="177"/>
      <c r="E186" s="175"/>
      <c r="F186" s="178"/>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c r="AT186" s="172"/>
      <c r="AU186" s="172"/>
      <c r="AV186" s="172"/>
    </row>
    <row r="187" spans="1:48">
      <c r="A187" s="175"/>
      <c r="B187" s="176"/>
      <c r="C187" s="175"/>
      <c r="D187" s="177"/>
      <c r="E187" s="175"/>
      <c r="F187" s="178"/>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row>
    <row r="188" spans="1:48">
      <c r="A188" s="175"/>
      <c r="B188" s="176"/>
      <c r="C188" s="175"/>
      <c r="D188" s="177"/>
      <c r="E188" s="175"/>
      <c r="F188" s="178"/>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c r="AT188" s="172"/>
      <c r="AU188" s="172"/>
      <c r="AV188" s="172"/>
    </row>
    <row r="189" spans="1:48">
      <c r="A189" s="175"/>
      <c r="B189" s="176"/>
      <c r="C189" s="175"/>
      <c r="D189" s="177"/>
      <c r="E189" s="175"/>
      <c r="F189" s="178"/>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row>
    <row r="190" spans="1:48">
      <c r="A190" s="175"/>
      <c r="B190" s="176"/>
      <c r="C190" s="175"/>
      <c r="D190" s="177"/>
      <c r="E190" s="175"/>
      <c r="F190" s="178"/>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row>
    <row r="191" spans="1:48">
      <c r="A191" s="175"/>
      <c r="B191" s="176"/>
      <c r="C191" s="175"/>
      <c r="D191" s="177"/>
      <c r="E191" s="175"/>
      <c r="F191" s="178"/>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row>
    <row r="192" spans="1:48">
      <c r="A192" s="175"/>
      <c r="B192" s="176"/>
      <c r="C192" s="175"/>
      <c r="D192" s="177"/>
      <c r="E192" s="175"/>
      <c r="F192" s="178"/>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row>
    <row r="193" spans="1:48">
      <c r="A193" s="175"/>
      <c r="B193" s="176"/>
      <c r="C193" s="175"/>
      <c r="D193" s="177"/>
      <c r="E193" s="175"/>
      <c r="F193" s="178"/>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row>
    <row r="194" spans="1:48">
      <c r="A194" s="175"/>
      <c r="B194" s="176"/>
      <c r="C194" s="175"/>
      <c r="D194" s="177"/>
      <c r="E194" s="175"/>
      <c r="F194" s="178"/>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row>
    <row r="195" spans="1:48">
      <c r="A195" s="175"/>
      <c r="B195" s="176"/>
      <c r="C195" s="175"/>
      <c r="D195" s="177"/>
      <c r="E195" s="175"/>
      <c r="F195" s="178"/>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row>
    <row r="196" spans="1:48">
      <c r="A196" s="175"/>
      <c r="B196" s="176"/>
      <c r="C196" s="175"/>
      <c r="D196" s="177"/>
      <c r="E196" s="175"/>
      <c r="F196" s="178"/>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row>
    <row r="197" spans="1:48">
      <c r="A197" s="175"/>
      <c r="B197" s="176"/>
      <c r="C197" s="175"/>
      <c r="D197" s="177"/>
      <c r="E197" s="175"/>
      <c r="F197" s="178"/>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row>
    <row r="198" spans="1:48">
      <c r="A198" s="175"/>
      <c r="B198" s="176"/>
      <c r="C198" s="175"/>
      <c r="D198" s="177"/>
      <c r="E198" s="175"/>
      <c r="F198" s="178"/>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row>
    <row r="199" spans="1:48">
      <c r="A199" s="175"/>
      <c r="B199" s="176"/>
      <c r="C199" s="175"/>
      <c r="D199" s="177"/>
      <c r="E199" s="175"/>
      <c r="F199" s="178"/>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row>
    <row r="200" spans="1:48">
      <c r="A200" s="175"/>
      <c r="B200" s="176"/>
      <c r="C200" s="175"/>
      <c r="D200" s="177"/>
      <c r="E200" s="175"/>
      <c r="F200" s="178"/>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row>
    <row r="201" spans="1:48">
      <c r="A201" s="175"/>
      <c r="B201" s="176"/>
      <c r="C201" s="175"/>
      <c r="D201" s="177"/>
      <c r="E201" s="175"/>
      <c r="F201" s="178"/>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row>
    <row r="202" spans="1:48">
      <c r="A202" s="175"/>
      <c r="B202" s="176"/>
      <c r="C202" s="175"/>
      <c r="D202" s="177"/>
      <c r="E202" s="175"/>
      <c r="F202" s="178"/>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row>
    <row r="203" spans="1:48">
      <c r="A203" s="175"/>
      <c r="B203" s="176"/>
      <c r="C203" s="175"/>
      <c r="D203" s="177"/>
      <c r="E203" s="175"/>
      <c r="F203" s="178"/>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row>
    <row r="204" spans="1:48">
      <c r="A204" s="175"/>
      <c r="B204" s="176"/>
      <c r="C204" s="175"/>
      <c r="D204" s="177"/>
      <c r="E204" s="175"/>
      <c r="F204" s="178"/>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row>
    <row r="205" spans="1:48">
      <c r="A205" s="175"/>
      <c r="B205" s="176"/>
      <c r="C205" s="175"/>
      <c r="D205" s="177"/>
      <c r="E205" s="175"/>
      <c r="F205" s="178"/>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row>
    <row r="206" spans="1:48">
      <c r="A206" s="175"/>
      <c r="B206" s="176"/>
      <c r="C206" s="175"/>
      <c r="D206" s="177"/>
      <c r="E206" s="175"/>
      <c r="F206" s="178"/>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row>
    <row r="207" spans="1:48">
      <c r="A207" s="175"/>
      <c r="B207" s="176"/>
      <c r="C207" s="175"/>
      <c r="D207" s="177"/>
      <c r="E207" s="175"/>
      <c r="F207" s="178"/>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row>
    <row r="208" spans="1:48">
      <c r="A208" s="175"/>
      <c r="B208" s="176"/>
      <c r="C208" s="175"/>
      <c r="D208" s="177"/>
      <c r="E208" s="175"/>
      <c r="F208" s="178"/>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row>
    <row r="209" spans="1:37">
      <c r="A209" s="175"/>
      <c r="B209" s="176"/>
      <c r="C209" s="175"/>
      <c r="D209" s="177"/>
      <c r="E209" s="175"/>
      <c r="F209" s="178"/>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row>
    <row r="210" spans="1:37">
      <c r="A210" s="175"/>
      <c r="B210" s="176"/>
      <c r="C210" s="175"/>
      <c r="D210" s="177"/>
      <c r="E210" s="175"/>
      <c r="F210" s="178"/>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row>
    <row r="211" spans="1:37">
      <c r="A211" s="175"/>
      <c r="B211" s="176"/>
      <c r="C211" s="175"/>
      <c r="D211" s="177"/>
      <c r="E211" s="175"/>
      <c r="F211" s="178"/>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row>
    <row r="212" spans="1:37">
      <c r="A212" s="175"/>
      <c r="B212" s="176"/>
      <c r="C212" s="175"/>
      <c r="D212" s="177"/>
      <c r="E212" s="175"/>
      <c r="F212" s="178"/>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row>
    <row r="213" spans="1:37">
      <c r="A213" s="175"/>
      <c r="B213" s="176"/>
      <c r="C213" s="175"/>
      <c r="D213" s="177"/>
      <c r="E213" s="175"/>
      <c r="F213" s="178"/>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row>
    <row r="214" spans="1:37">
      <c r="A214" s="175"/>
      <c r="B214" s="176"/>
      <c r="C214" s="175"/>
      <c r="D214" s="177"/>
      <c r="E214" s="175"/>
      <c r="F214" s="178"/>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row>
    <row r="215" spans="1:37">
      <c r="A215" s="175"/>
      <c r="B215" s="176"/>
      <c r="C215" s="175"/>
      <c r="D215" s="177"/>
      <c r="E215" s="175"/>
      <c r="F215" s="178"/>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row>
    <row r="216" spans="1:37">
      <c r="A216" s="175"/>
      <c r="B216" s="176"/>
      <c r="C216" s="175"/>
      <c r="D216" s="177"/>
      <c r="E216" s="175"/>
      <c r="F216" s="178"/>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row>
    <row r="217" spans="1:37">
      <c r="A217" s="175"/>
      <c r="B217" s="176"/>
      <c r="C217" s="175"/>
      <c r="D217" s="177"/>
      <c r="E217" s="175"/>
      <c r="F217" s="178"/>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row>
    <row r="218" spans="1:37">
      <c r="A218" s="175"/>
      <c r="B218" s="176"/>
      <c r="C218" s="175"/>
      <c r="D218" s="177"/>
      <c r="E218" s="175"/>
      <c r="F218" s="178"/>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row>
    <row r="219" spans="1:37">
      <c r="A219" s="175"/>
      <c r="B219" s="176"/>
      <c r="C219" s="175"/>
      <c r="D219" s="177"/>
      <c r="E219" s="175"/>
      <c r="F219" s="178"/>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row>
    <row r="220" spans="1:37">
      <c r="A220" s="175"/>
      <c r="B220" s="176"/>
      <c r="C220" s="175"/>
      <c r="D220" s="177"/>
      <c r="E220" s="175"/>
      <c r="F220" s="178"/>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row>
    <row r="221" spans="1:37">
      <c r="A221" s="175"/>
      <c r="B221" s="176"/>
      <c r="C221" s="175"/>
      <c r="D221" s="177"/>
      <c r="E221" s="175"/>
      <c r="F221" s="178"/>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row>
    <row r="222" spans="1:37">
      <c r="A222" s="175"/>
      <c r="B222" s="176"/>
      <c r="C222" s="175"/>
      <c r="D222" s="177"/>
      <c r="E222" s="175"/>
      <c r="F222" s="178"/>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row>
    <row r="223" spans="1:37">
      <c r="A223" s="175"/>
      <c r="B223" s="176"/>
      <c r="C223" s="175"/>
      <c r="D223" s="177"/>
      <c r="E223" s="175"/>
      <c r="F223" s="178"/>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row>
    <row r="224" spans="1:37">
      <c r="A224" s="175"/>
      <c r="B224" s="176"/>
      <c r="C224" s="175"/>
      <c r="D224" s="177"/>
      <c r="E224" s="175"/>
      <c r="F224" s="178"/>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row>
    <row r="225" spans="1:37">
      <c r="A225" s="175"/>
      <c r="B225" s="176"/>
      <c r="C225" s="175"/>
      <c r="D225" s="177"/>
      <c r="E225" s="175"/>
      <c r="F225" s="178"/>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row>
    <row r="226" spans="1:37">
      <c r="A226" s="175"/>
      <c r="B226" s="176"/>
      <c r="C226" s="175"/>
      <c r="D226" s="177"/>
      <c r="E226" s="175"/>
      <c r="F226" s="178"/>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row>
    <row r="227" spans="1:37">
      <c r="A227" s="175"/>
      <c r="B227" s="176"/>
      <c r="C227" s="175"/>
      <c r="D227" s="177"/>
      <c r="E227" s="175"/>
      <c r="F227" s="178"/>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row>
    <row r="228" spans="1:37">
      <c r="A228" s="175"/>
      <c r="B228" s="176"/>
      <c r="C228" s="175"/>
      <c r="D228" s="177"/>
      <c r="E228" s="175"/>
      <c r="F228" s="178"/>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row>
    <row r="229" spans="1:37">
      <c r="A229" s="175"/>
      <c r="B229" s="176"/>
      <c r="C229" s="175"/>
      <c r="D229" s="177"/>
      <c r="E229" s="175"/>
      <c r="F229" s="178"/>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row>
    <row r="230" spans="1:37">
      <c r="A230" s="175"/>
      <c r="B230" s="176"/>
      <c r="C230" s="175"/>
      <c r="D230" s="177"/>
      <c r="E230" s="175"/>
      <c r="F230" s="178"/>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row>
    <row r="231" spans="1:37">
      <c r="A231" s="175"/>
      <c r="B231" s="176"/>
      <c r="C231" s="175"/>
      <c r="D231" s="177"/>
      <c r="E231" s="175"/>
      <c r="F231" s="178"/>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row>
    <row r="232" spans="1:37">
      <c r="A232" s="175"/>
      <c r="B232" s="176"/>
      <c r="C232" s="175"/>
      <c r="D232" s="177"/>
      <c r="E232" s="175"/>
      <c r="F232" s="178"/>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row>
    <row r="233" spans="1:37">
      <c r="A233" s="175"/>
      <c r="B233" s="176"/>
      <c r="C233" s="175"/>
      <c r="D233" s="177"/>
      <c r="E233" s="175"/>
      <c r="F233" s="178"/>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row>
    <row r="234" spans="1:37">
      <c r="A234" s="175"/>
      <c r="B234" s="176"/>
      <c r="C234" s="175"/>
      <c r="D234" s="177"/>
      <c r="E234" s="175"/>
      <c r="F234" s="178"/>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row>
    <row r="235" spans="1:37">
      <c r="A235" s="175"/>
      <c r="B235" s="176"/>
      <c r="C235" s="175"/>
      <c r="D235" s="177"/>
      <c r="E235" s="175"/>
      <c r="F235" s="178"/>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row>
    <row r="236" spans="1:37">
      <c r="A236" s="175"/>
      <c r="B236" s="176"/>
      <c r="C236" s="175"/>
      <c r="D236" s="177"/>
      <c r="E236" s="175"/>
      <c r="F236" s="178"/>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row>
    <row r="237" spans="1:37">
      <c r="A237" s="175"/>
      <c r="B237" s="176"/>
      <c r="C237" s="175"/>
      <c r="D237" s="177"/>
      <c r="E237" s="175"/>
      <c r="F237" s="178"/>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row>
    <row r="238" spans="1:37">
      <c r="A238" s="175"/>
      <c r="B238" s="176"/>
      <c r="C238" s="175"/>
      <c r="D238" s="177"/>
      <c r="E238" s="175"/>
      <c r="F238" s="178"/>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row>
    <row r="239" spans="1:37">
      <c r="A239" s="175"/>
      <c r="B239" s="176"/>
      <c r="C239" s="175"/>
      <c r="D239" s="177"/>
      <c r="E239" s="175"/>
      <c r="F239" s="178"/>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row>
    <row r="240" spans="1:37">
      <c r="A240" s="175"/>
      <c r="B240" s="176"/>
      <c r="C240" s="175"/>
      <c r="D240" s="177"/>
      <c r="E240" s="175"/>
      <c r="F240" s="178"/>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row>
    <row r="241" spans="1:37">
      <c r="A241" s="175"/>
      <c r="B241" s="176"/>
      <c r="C241" s="175"/>
      <c r="D241" s="177"/>
      <c r="E241" s="175"/>
      <c r="F241" s="178"/>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row>
    <row r="242" spans="1:37">
      <c r="A242" s="175"/>
      <c r="B242" s="176"/>
      <c r="C242" s="175"/>
      <c r="D242" s="177"/>
      <c r="E242" s="175"/>
      <c r="F242" s="178"/>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row>
    <row r="243" spans="1:37">
      <c r="A243" s="175"/>
      <c r="B243" s="176"/>
      <c r="C243" s="175"/>
      <c r="D243" s="177"/>
      <c r="E243" s="175"/>
      <c r="F243" s="178"/>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row>
    <row r="244" spans="1:37">
      <c r="A244" s="175"/>
      <c r="B244" s="176"/>
      <c r="C244" s="175"/>
      <c r="D244" s="177"/>
      <c r="E244" s="175"/>
      <c r="F244" s="178"/>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row>
    <row r="245" spans="1:37">
      <c r="A245" s="175"/>
      <c r="B245" s="176"/>
      <c r="C245" s="175"/>
      <c r="D245" s="177"/>
      <c r="E245" s="175"/>
      <c r="F245" s="178"/>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row>
    <row r="246" spans="1:37">
      <c r="A246" s="175"/>
      <c r="B246" s="176"/>
      <c r="C246" s="175"/>
      <c r="D246" s="177"/>
      <c r="E246" s="175"/>
      <c r="F246" s="178"/>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row>
    <row r="247" spans="1:37">
      <c r="A247" s="175"/>
      <c r="B247" s="176"/>
      <c r="C247" s="175"/>
      <c r="D247" s="177"/>
      <c r="E247" s="175"/>
      <c r="F247" s="178"/>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row>
    <row r="248" spans="1:37">
      <c r="A248" s="175"/>
      <c r="B248" s="176"/>
      <c r="C248" s="175"/>
      <c r="D248" s="177"/>
      <c r="E248" s="175"/>
      <c r="F248" s="178"/>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row>
    <row r="249" spans="1:37">
      <c r="A249" s="175"/>
      <c r="B249" s="176"/>
      <c r="C249" s="175"/>
      <c r="D249" s="177"/>
      <c r="E249" s="175"/>
      <c r="F249" s="178"/>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row>
    <row r="250" spans="1:37">
      <c r="A250" s="175"/>
      <c r="B250" s="176"/>
      <c r="C250" s="175"/>
      <c r="D250" s="177"/>
      <c r="E250" s="175"/>
      <c r="F250" s="178"/>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row>
    <row r="251" spans="1:37">
      <c r="A251" s="175"/>
      <c r="B251" s="176"/>
      <c r="C251" s="175"/>
      <c r="D251" s="177"/>
      <c r="E251" s="175"/>
      <c r="F251" s="178"/>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row>
    <row r="252" spans="1:37">
      <c r="A252" s="175"/>
      <c r="B252" s="176"/>
      <c r="C252" s="175"/>
      <c r="D252" s="177"/>
      <c r="E252" s="175"/>
      <c r="F252" s="178"/>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row>
    <row r="253" spans="1:37">
      <c r="A253" s="175"/>
      <c r="B253" s="176"/>
      <c r="C253" s="175"/>
      <c r="D253" s="177"/>
      <c r="E253" s="175"/>
      <c r="F253" s="178"/>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row>
    <row r="254" spans="1:37">
      <c r="A254" s="175"/>
      <c r="B254" s="176"/>
      <c r="C254" s="175"/>
      <c r="D254" s="177"/>
      <c r="E254" s="175"/>
      <c r="F254" s="178"/>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row>
    <row r="255" spans="1:37">
      <c r="A255" s="175"/>
      <c r="B255" s="176"/>
      <c r="C255" s="175"/>
      <c r="D255" s="177"/>
      <c r="E255" s="175"/>
      <c r="F255" s="178"/>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row>
    <row r="256" spans="1:37">
      <c r="A256" s="175"/>
      <c r="B256" s="176"/>
      <c r="C256" s="175"/>
      <c r="D256" s="177"/>
      <c r="E256" s="175"/>
      <c r="F256" s="178"/>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row>
    <row r="257" spans="1:37">
      <c r="A257" s="175"/>
      <c r="B257" s="176"/>
      <c r="C257" s="175"/>
      <c r="D257" s="177"/>
      <c r="E257" s="175"/>
      <c r="F257" s="178"/>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row>
    <row r="258" spans="1:37">
      <c r="A258" s="175"/>
      <c r="B258" s="176"/>
      <c r="C258" s="175"/>
      <c r="D258" s="177"/>
      <c r="E258" s="175"/>
      <c r="F258" s="178"/>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row>
    <row r="259" spans="1:37">
      <c r="A259" s="175"/>
      <c r="B259" s="176"/>
      <c r="C259" s="175"/>
      <c r="D259" s="177"/>
      <c r="E259" s="175"/>
      <c r="F259" s="178"/>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row>
    <row r="260" spans="1:37">
      <c r="A260" s="175"/>
      <c r="B260" s="176"/>
      <c r="C260" s="175"/>
      <c r="D260" s="177"/>
      <c r="E260" s="175"/>
      <c r="F260" s="178"/>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row>
    <row r="261" spans="1:37">
      <c r="A261" s="175"/>
      <c r="B261" s="176"/>
      <c r="C261" s="175"/>
      <c r="D261" s="177"/>
      <c r="E261" s="175"/>
      <c r="F261" s="178"/>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row>
    <row r="262" spans="1:37">
      <c r="A262" s="175"/>
      <c r="B262" s="176"/>
      <c r="C262" s="175"/>
      <c r="D262" s="177"/>
      <c r="E262" s="175"/>
      <c r="F262" s="178"/>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row>
    <row r="263" spans="1:37">
      <c r="A263" s="175"/>
      <c r="B263" s="176"/>
      <c r="C263" s="175"/>
      <c r="D263" s="177"/>
      <c r="E263" s="175"/>
      <c r="F263" s="178"/>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row>
    <row r="264" spans="1:37">
      <c r="A264" s="175"/>
      <c r="B264" s="176"/>
      <c r="C264" s="175"/>
      <c r="D264" s="177"/>
      <c r="E264" s="175"/>
      <c r="F264" s="178"/>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row>
    <row r="265" spans="1:37">
      <c r="A265" s="175"/>
      <c r="B265" s="176"/>
      <c r="C265" s="175"/>
      <c r="D265" s="177"/>
      <c r="E265" s="175"/>
      <c r="F265" s="178"/>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row>
    <row r="266" spans="1:37">
      <c r="A266" s="175"/>
      <c r="B266" s="176"/>
      <c r="C266" s="175"/>
      <c r="D266" s="177"/>
      <c r="E266" s="175"/>
      <c r="F266" s="178"/>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row>
    <row r="267" spans="1:37">
      <c r="A267" s="175"/>
      <c r="B267" s="176"/>
      <c r="C267" s="175"/>
      <c r="D267" s="177"/>
      <c r="E267" s="175"/>
      <c r="F267" s="178"/>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row>
    <row r="268" spans="1:37">
      <c r="A268" s="175"/>
      <c r="B268" s="176"/>
      <c r="C268" s="175"/>
      <c r="D268" s="177"/>
      <c r="E268" s="175"/>
      <c r="F268" s="178"/>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row>
    <row r="269" spans="1:37">
      <c r="A269" s="175"/>
      <c r="B269" s="176"/>
      <c r="C269" s="175"/>
      <c r="D269" s="177"/>
      <c r="E269" s="175"/>
      <c r="F269" s="178"/>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row>
    <row r="270" spans="1:37">
      <c r="A270" s="175"/>
      <c r="B270" s="176"/>
      <c r="C270" s="175"/>
      <c r="D270" s="177"/>
      <c r="E270" s="175"/>
      <c r="F270" s="178"/>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row>
    <row r="271" spans="1:37">
      <c r="A271" s="175"/>
      <c r="B271" s="176"/>
      <c r="C271" s="175"/>
      <c r="D271" s="177"/>
      <c r="E271" s="175"/>
      <c r="F271" s="178"/>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row>
    <row r="272" spans="1:37">
      <c r="A272" s="175"/>
      <c r="B272" s="176"/>
      <c r="C272" s="175"/>
      <c r="D272" s="177"/>
      <c r="E272" s="175"/>
      <c r="F272" s="178"/>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row>
    <row r="273" spans="1:37">
      <c r="A273" s="175"/>
      <c r="B273" s="176"/>
      <c r="C273" s="175"/>
      <c r="D273" s="177"/>
      <c r="E273" s="175"/>
      <c r="F273" s="178"/>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row>
    <row r="274" spans="1:37">
      <c r="A274" s="175"/>
      <c r="B274" s="176"/>
      <c r="C274" s="175"/>
      <c r="D274" s="177"/>
      <c r="E274" s="175"/>
      <c r="F274" s="178"/>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row>
    <row r="275" spans="1:37">
      <c r="A275" s="175"/>
      <c r="B275" s="176"/>
      <c r="C275" s="175"/>
      <c r="D275" s="177"/>
      <c r="E275" s="175"/>
      <c r="F275" s="178"/>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row>
    <row r="276" spans="1:37">
      <c r="A276" s="175"/>
      <c r="B276" s="176"/>
      <c r="C276" s="175"/>
      <c r="D276" s="177"/>
      <c r="E276" s="175"/>
      <c r="F276" s="178"/>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row>
    <row r="277" spans="1:37">
      <c r="A277" s="175"/>
      <c r="B277" s="176"/>
      <c r="C277" s="175"/>
      <c r="D277" s="177"/>
      <c r="E277" s="175"/>
      <c r="F277" s="178"/>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row>
    <row r="278" spans="1:37">
      <c r="A278" s="175"/>
      <c r="B278" s="176"/>
      <c r="C278" s="175"/>
      <c r="D278" s="177"/>
      <c r="E278" s="175"/>
      <c r="F278" s="178"/>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row>
    <row r="279" spans="1:37">
      <c r="A279" s="175"/>
      <c r="B279" s="176"/>
      <c r="C279" s="175"/>
      <c r="D279" s="177"/>
      <c r="E279" s="175"/>
      <c r="F279" s="178"/>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row>
    <row r="280" spans="1:37">
      <c r="A280" s="175"/>
      <c r="B280" s="176"/>
      <c r="C280" s="175"/>
      <c r="D280" s="177"/>
      <c r="E280" s="175"/>
      <c r="F280" s="178"/>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row>
    <row r="281" spans="1:37">
      <c r="A281" s="175"/>
      <c r="B281" s="176"/>
      <c r="C281" s="175"/>
      <c r="D281" s="177"/>
      <c r="E281" s="175"/>
      <c r="F281" s="178"/>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row>
    <row r="282" spans="1:37">
      <c r="A282" s="175"/>
      <c r="B282" s="176"/>
      <c r="C282" s="175"/>
      <c r="D282" s="177"/>
      <c r="E282" s="175"/>
      <c r="F282" s="178"/>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row>
    <row r="283" spans="1:37">
      <c r="A283" s="175"/>
      <c r="B283" s="176"/>
      <c r="C283" s="175"/>
      <c r="D283" s="177"/>
      <c r="E283" s="175"/>
      <c r="F283" s="178"/>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row>
    <row r="284" spans="1:37">
      <c r="A284" s="175"/>
      <c r="B284" s="176"/>
      <c r="C284" s="175"/>
      <c r="D284" s="177"/>
      <c r="E284" s="175"/>
      <c r="F284" s="178"/>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row>
    <row r="285" spans="1:37">
      <c r="A285" s="175"/>
      <c r="B285" s="176"/>
      <c r="C285" s="175"/>
      <c r="D285" s="177"/>
      <c r="E285" s="175"/>
      <c r="F285" s="178"/>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row>
    <row r="286" spans="1:37">
      <c r="A286" s="175"/>
      <c r="B286" s="176"/>
      <c r="C286" s="175"/>
      <c r="D286" s="177"/>
      <c r="E286" s="175"/>
      <c r="F286" s="178"/>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row>
    <row r="287" spans="1:37">
      <c r="A287" s="175"/>
      <c r="B287" s="176"/>
      <c r="C287" s="175"/>
      <c r="D287" s="177"/>
      <c r="E287" s="175"/>
      <c r="F287" s="178"/>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row>
    <row r="288" spans="1:37">
      <c r="A288" s="175"/>
      <c r="B288" s="176"/>
      <c r="C288" s="175"/>
      <c r="D288" s="177"/>
      <c r="E288" s="175"/>
      <c r="F288" s="178"/>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row>
    <row r="289" spans="1:37">
      <c r="A289" s="175"/>
      <c r="B289" s="176"/>
      <c r="C289" s="175"/>
      <c r="D289" s="177"/>
      <c r="E289" s="175"/>
      <c r="F289" s="178"/>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row>
    <row r="290" spans="1:37">
      <c r="A290" s="175"/>
      <c r="B290" s="176"/>
      <c r="C290" s="175"/>
      <c r="D290" s="177"/>
      <c r="E290" s="175"/>
      <c r="F290" s="178"/>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row>
    <row r="291" spans="1:37">
      <c r="A291" s="175"/>
      <c r="B291" s="176"/>
      <c r="C291" s="175"/>
      <c r="D291" s="177"/>
      <c r="E291" s="175"/>
      <c r="F291" s="178"/>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row>
    <row r="292" spans="1:37">
      <c r="A292" s="175"/>
      <c r="B292" s="176"/>
      <c r="C292" s="175"/>
      <c r="D292" s="177"/>
      <c r="E292" s="175"/>
      <c r="F292" s="178"/>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row>
    <row r="293" spans="1:37">
      <c r="A293" s="175"/>
      <c r="B293" s="176"/>
      <c r="C293" s="175"/>
      <c r="D293" s="177"/>
      <c r="E293" s="175"/>
      <c r="F293" s="178"/>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row>
    <row r="294" spans="1:37">
      <c r="A294" s="175"/>
      <c r="B294" s="176"/>
      <c r="C294" s="175"/>
      <c r="D294" s="177"/>
      <c r="E294" s="175"/>
      <c r="F294" s="178"/>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row>
    <row r="295" spans="1:37">
      <c r="A295" s="175"/>
      <c r="B295" s="176"/>
      <c r="C295" s="175"/>
      <c r="D295" s="177"/>
      <c r="E295" s="175"/>
      <c r="F295" s="178"/>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row>
    <row r="296" spans="1:37">
      <c r="A296" s="175"/>
      <c r="B296" s="176"/>
      <c r="C296" s="175"/>
      <c r="D296" s="177"/>
      <c r="E296" s="175"/>
      <c r="F296" s="178"/>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row>
    <row r="297" spans="1:37">
      <c r="A297" s="175"/>
      <c r="B297" s="176"/>
      <c r="C297" s="175"/>
      <c r="D297" s="177"/>
      <c r="E297" s="175"/>
      <c r="F297" s="178"/>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row>
    <row r="298" spans="1:37">
      <c r="A298" s="175"/>
      <c r="B298" s="176"/>
      <c r="C298" s="175"/>
      <c r="D298" s="177"/>
      <c r="E298" s="175"/>
      <c r="F298" s="178"/>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row>
    <row r="299" spans="1:37">
      <c r="A299" s="175"/>
      <c r="B299" s="176"/>
      <c r="C299" s="175"/>
      <c r="D299" s="177"/>
      <c r="E299" s="175"/>
      <c r="F299" s="178"/>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row>
    <row r="300" spans="1:37">
      <c r="A300" s="175"/>
      <c r="B300" s="176"/>
      <c r="C300" s="175"/>
      <c r="D300" s="177"/>
      <c r="E300" s="175"/>
      <c r="F300" s="178"/>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row>
    <row r="301" spans="1:37">
      <c r="A301" s="175"/>
      <c r="B301" s="176"/>
      <c r="C301" s="175"/>
      <c r="D301" s="177"/>
      <c r="E301" s="175"/>
      <c r="F301" s="178"/>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row>
    <row r="302" spans="1:37">
      <c r="A302" s="175"/>
      <c r="B302" s="176"/>
      <c r="C302" s="175"/>
      <c r="D302" s="177"/>
      <c r="E302" s="175"/>
      <c r="F302" s="178"/>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row>
    <row r="303" spans="1:37">
      <c r="A303" s="175"/>
      <c r="B303" s="176"/>
      <c r="C303" s="175"/>
      <c r="D303" s="177"/>
      <c r="E303" s="175"/>
      <c r="F303" s="178"/>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row>
    <row r="304" spans="1:37">
      <c r="A304" s="175"/>
      <c r="B304" s="176"/>
      <c r="C304" s="175"/>
      <c r="D304" s="177"/>
      <c r="E304" s="175"/>
      <c r="F304" s="178"/>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row>
    <row r="305" spans="1:37">
      <c r="A305" s="175"/>
      <c r="B305" s="176"/>
      <c r="C305" s="175"/>
      <c r="D305" s="177"/>
      <c r="E305" s="175"/>
      <c r="F305" s="178"/>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row>
    <row r="306" spans="1:37">
      <c r="A306" s="175"/>
      <c r="B306" s="176"/>
      <c r="C306" s="175"/>
      <c r="D306" s="177"/>
      <c r="E306" s="175"/>
      <c r="F306" s="178"/>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row>
    <row r="307" spans="1:37">
      <c r="A307" s="175"/>
      <c r="B307" s="176"/>
      <c r="C307" s="175"/>
      <c r="D307" s="177"/>
      <c r="E307" s="175"/>
      <c r="F307" s="178"/>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row>
    <row r="308" spans="1:37">
      <c r="A308" s="175"/>
      <c r="B308" s="176"/>
      <c r="C308" s="175"/>
      <c r="D308" s="177"/>
      <c r="E308" s="175"/>
      <c r="F308" s="178"/>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row>
    <row r="309" spans="1:37">
      <c r="A309" s="175"/>
      <c r="B309" s="176"/>
      <c r="C309" s="175"/>
      <c r="D309" s="177"/>
      <c r="E309" s="175"/>
      <c r="F309" s="178"/>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row>
    <row r="310" spans="1:37">
      <c r="A310" s="175"/>
      <c r="B310" s="176"/>
      <c r="C310" s="175"/>
      <c r="D310" s="177"/>
      <c r="E310" s="175"/>
      <c r="F310" s="178"/>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row>
    <row r="311" spans="1:37">
      <c r="A311" s="175"/>
      <c r="B311" s="176"/>
      <c r="C311" s="175"/>
      <c r="D311" s="177"/>
      <c r="E311" s="175"/>
      <c r="F311" s="178"/>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row>
    <row r="312" spans="1:37">
      <c r="A312" s="175"/>
      <c r="B312" s="176"/>
      <c r="C312" s="175"/>
      <c r="D312" s="177"/>
      <c r="E312" s="175"/>
      <c r="F312" s="178"/>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row>
    <row r="313" spans="1:37">
      <c r="A313" s="175"/>
      <c r="B313" s="176"/>
      <c r="C313" s="175"/>
      <c r="D313" s="177"/>
      <c r="E313" s="175"/>
      <c r="F313" s="178"/>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row>
    <row r="314" spans="1:37">
      <c r="A314" s="175"/>
      <c r="B314" s="176"/>
      <c r="C314" s="175"/>
      <c r="D314" s="177"/>
      <c r="E314" s="175"/>
      <c r="F314" s="178"/>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row>
    <row r="315" spans="1:37">
      <c r="A315" s="175"/>
      <c r="B315" s="176"/>
      <c r="C315" s="175"/>
      <c r="D315" s="177"/>
      <c r="E315" s="175"/>
      <c r="F315" s="178"/>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row>
    <row r="316" spans="1:37">
      <c r="A316" s="175"/>
      <c r="B316" s="176"/>
      <c r="C316" s="175"/>
      <c r="D316" s="177"/>
      <c r="E316" s="175"/>
      <c r="F316" s="178"/>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row>
    <row r="317" spans="1:37">
      <c r="A317" s="175"/>
      <c r="B317" s="176"/>
      <c r="C317" s="175"/>
      <c r="D317" s="177"/>
      <c r="E317" s="175"/>
      <c r="F317" s="178"/>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row>
    <row r="318" spans="1:37">
      <c r="A318" s="175"/>
      <c r="B318" s="176"/>
      <c r="C318" s="175"/>
      <c r="D318" s="177"/>
      <c r="E318" s="175"/>
      <c r="F318" s="178"/>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row>
    <row r="319" spans="1:37">
      <c r="A319" s="175"/>
      <c r="B319" s="176"/>
      <c r="C319" s="175"/>
      <c r="D319" s="177"/>
      <c r="E319" s="175"/>
      <c r="F319" s="178"/>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row>
    <row r="320" spans="1:37">
      <c r="A320" s="175"/>
      <c r="B320" s="176"/>
      <c r="C320" s="175"/>
      <c r="D320" s="177"/>
      <c r="E320" s="175"/>
      <c r="F320" s="178"/>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row>
    <row r="321" spans="1:37">
      <c r="A321" s="175"/>
      <c r="B321" s="176"/>
      <c r="C321" s="175"/>
      <c r="D321" s="177"/>
      <c r="E321" s="175"/>
      <c r="F321" s="178"/>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row>
    <row r="322" spans="1:37">
      <c r="A322" s="175"/>
      <c r="B322" s="176"/>
      <c r="C322" s="175"/>
      <c r="D322" s="177"/>
      <c r="E322" s="175"/>
      <c r="F322" s="178"/>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row>
    <row r="323" spans="1:37">
      <c r="A323" s="175"/>
      <c r="B323" s="176"/>
      <c r="C323" s="175"/>
      <c r="D323" s="177"/>
      <c r="E323" s="175"/>
      <c r="F323" s="178"/>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row>
    <row r="324" spans="1:37">
      <c r="A324" s="175"/>
      <c r="B324" s="176"/>
      <c r="C324" s="175"/>
      <c r="D324" s="177"/>
      <c r="E324" s="175"/>
      <c r="F324" s="178"/>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row>
    <row r="325" spans="1:37">
      <c r="A325" s="175"/>
      <c r="B325" s="176"/>
      <c r="C325" s="175"/>
      <c r="D325" s="177"/>
      <c r="E325" s="175"/>
      <c r="F325" s="178"/>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row>
    <row r="326" spans="1:37">
      <c r="A326" s="175"/>
      <c r="B326" s="176"/>
      <c r="C326" s="175"/>
      <c r="D326" s="177"/>
      <c r="E326" s="175"/>
      <c r="F326" s="178"/>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row>
    <row r="327" spans="1:37">
      <c r="A327" s="175"/>
      <c r="B327" s="176"/>
      <c r="C327" s="175"/>
      <c r="D327" s="177"/>
      <c r="E327" s="175"/>
      <c r="F327" s="178"/>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row>
    <row r="328" spans="1:37">
      <c r="A328" s="175"/>
      <c r="B328" s="176"/>
      <c r="C328" s="175"/>
      <c r="D328" s="177"/>
      <c r="E328" s="175"/>
      <c r="F328" s="178"/>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row>
    <row r="329" spans="1:37">
      <c r="A329" s="175"/>
      <c r="B329" s="176"/>
      <c r="C329" s="175"/>
      <c r="D329" s="177"/>
      <c r="E329" s="175"/>
      <c r="F329" s="178"/>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row>
    <row r="330" spans="1:37">
      <c r="A330" s="175"/>
      <c r="B330" s="176"/>
      <c r="C330" s="175"/>
      <c r="D330" s="177"/>
      <c r="E330" s="175"/>
      <c r="F330" s="178"/>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row>
    <row r="331" spans="1:37">
      <c r="A331" s="175"/>
      <c r="B331" s="176"/>
      <c r="C331" s="175"/>
      <c r="D331" s="177"/>
      <c r="E331" s="175"/>
      <c r="F331" s="178"/>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row>
    <row r="332" spans="1:37">
      <c r="A332" s="175"/>
      <c r="B332" s="176"/>
      <c r="C332" s="175"/>
      <c r="D332" s="177"/>
      <c r="E332" s="175"/>
      <c r="F332" s="178"/>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row>
    <row r="333" spans="1:37">
      <c r="A333" s="175"/>
      <c r="B333" s="176"/>
      <c r="C333" s="175"/>
      <c r="D333" s="177"/>
      <c r="E333" s="175"/>
      <c r="F333" s="178"/>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row>
    <row r="334" spans="1:37">
      <c r="A334" s="175"/>
      <c r="B334" s="176"/>
      <c r="C334" s="175"/>
      <c r="D334" s="177"/>
      <c r="E334" s="175"/>
      <c r="F334" s="178"/>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row>
    <row r="335" spans="1:37">
      <c r="A335" s="175"/>
      <c r="B335" s="176"/>
      <c r="C335" s="175"/>
      <c r="D335" s="177"/>
      <c r="E335" s="175"/>
      <c r="F335" s="178"/>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row>
    <row r="336" spans="1:37">
      <c r="A336" s="175"/>
      <c r="B336" s="176"/>
      <c r="C336" s="175"/>
      <c r="D336" s="177"/>
      <c r="E336" s="175"/>
      <c r="F336" s="178"/>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row>
    <row r="337" spans="1:37">
      <c r="A337" s="175"/>
      <c r="B337" s="176"/>
      <c r="C337" s="175"/>
      <c r="D337" s="177"/>
      <c r="E337" s="175"/>
      <c r="F337" s="178"/>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row>
    <row r="338" spans="1:37">
      <c r="A338" s="175"/>
      <c r="B338" s="176"/>
      <c r="C338" s="175"/>
      <c r="D338" s="177"/>
      <c r="E338" s="175"/>
      <c r="F338" s="178"/>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row>
    <row r="339" spans="1:37">
      <c r="A339" s="175"/>
      <c r="B339" s="176"/>
      <c r="C339" s="175"/>
      <c r="D339" s="177"/>
      <c r="E339" s="175"/>
      <c r="F339" s="178"/>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row>
    <row r="340" spans="1:37">
      <c r="A340" s="175"/>
      <c r="B340" s="176"/>
      <c r="C340" s="175"/>
      <c r="D340" s="177"/>
      <c r="E340" s="175"/>
      <c r="F340" s="178"/>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row>
    <row r="341" spans="1:37">
      <c r="A341" s="175"/>
      <c r="B341" s="176"/>
      <c r="C341" s="175"/>
      <c r="D341" s="177"/>
      <c r="E341" s="175"/>
      <c r="F341" s="178"/>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row>
    <row r="342" spans="1:37">
      <c r="A342" s="175"/>
      <c r="B342" s="176"/>
      <c r="C342" s="175"/>
      <c r="D342" s="177"/>
      <c r="E342" s="175"/>
      <c r="F342" s="178"/>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row>
    <row r="343" spans="1:37">
      <c r="A343" s="175"/>
      <c r="B343" s="176"/>
      <c r="C343" s="175"/>
      <c r="D343" s="177"/>
      <c r="E343" s="175"/>
      <c r="F343" s="178"/>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row>
    <row r="344" spans="1:37">
      <c r="A344" s="175"/>
      <c r="B344" s="176"/>
      <c r="C344" s="175"/>
      <c r="D344" s="177"/>
      <c r="E344" s="175"/>
      <c r="F344" s="178"/>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row>
    <row r="345" spans="1:37">
      <c r="A345" s="175"/>
      <c r="B345" s="176"/>
      <c r="C345" s="175"/>
      <c r="D345" s="177"/>
      <c r="E345" s="175"/>
      <c r="F345" s="178"/>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row>
    <row r="346" spans="1:37">
      <c r="A346" s="175"/>
      <c r="B346" s="176"/>
      <c r="C346" s="175"/>
      <c r="D346" s="177"/>
      <c r="E346" s="175"/>
      <c r="F346" s="178"/>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row>
    <row r="347" spans="1:37">
      <c r="A347" s="175"/>
      <c r="B347" s="176"/>
      <c r="C347" s="175"/>
      <c r="D347" s="177"/>
      <c r="E347" s="175"/>
      <c r="F347" s="178"/>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row>
    <row r="348" spans="1:37">
      <c r="A348" s="175"/>
      <c r="B348" s="176"/>
      <c r="C348" s="175"/>
      <c r="D348" s="177"/>
      <c r="E348" s="175"/>
      <c r="F348" s="178"/>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row>
    <row r="349" spans="1:37">
      <c r="A349" s="175"/>
      <c r="B349" s="176"/>
      <c r="C349" s="175"/>
      <c r="D349" s="177"/>
      <c r="E349" s="175"/>
      <c r="F349" s="178"/>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row>
    <row r="350" spans="1:37">
      <c r="A350" s="175"/>
      <c r="B350" s="176"/>
      <c r="C350" s="175"/>
      <c r="D350" s="177"/>
      <c r="E350" s="175"/>
      <c r="F350" s="178"/>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row>
    <row r="351" spans="1:37">
      <c r="A351" s="175"/>
      <c r="B351" s="176"/>
      <c r="C351" s="175"/>
      <c r="D351" s="177"/>
      <c r="E351" s="175"/>
      <c r="F351" s="178"/>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row>
    <row r="352" spans="1:37">
      <c r="A352" s="175"/>
      <c r="B352" s="176"/>
      <c r="C352" s="175"/>
      <c r="D352" s="177"/>
      <c r="E352" s="175"/>
      <c r="F352" s="178"/>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row>
    <row r="353" spans="1:37">
      <c r="A353" s="175"/>
      <c r="B353" s="176"/>
      <c r="C353" s="175"/>
      <c r="D353" s="177"/>
      <c r="E353" s="175"/>
      <c r="F353" s="178"/>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row>
    <row r="354" spans="1:37">
      <c r="A354" s="175"/>
      <c r="B354" s="176"/>
      <c r="C354" s="175"/>
      <c r="D354" s="177"/>
      <c r="E354" s="175"/>
      <c r="F354" s="178"/>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row>
    <row r="355" spans="1:37">
      <c r="A355" s="175"/>
      <c r="B355" s="176"/>
      <c r="C355" s="175"/>
      <c r="D355" s="177"/>
      <c r="E355" s="175"/>
      <c r="F355" s="178"/>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row>
    <row r="356" spans="1:37">
      <c r="A356" s="175"/>
      <c r="B356" s="176"/>
      <c r="C356" s="175"/>
      <c r="D356" s="177"/>
      <c r="E356" s="175"/>
      <c r="F356" s="178"/>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row>
    <row r="357" spans="1:37">
      <c r="A357" s="175"/>
      <c r="B357" s="176"/>
      <c r="C357" s="175"/>
      <c r="D357" s="177"/>
      <c r="E357" s="175"/>
      <c r="F357" s="178"/>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row>
    <row r="358" spans="1:37">
      <c r="A358" s="175"/>
      <c r="B358" s="176"/>
      <c r="C358" s="175"/>
      <c r="D358" s="177"/>
      <c r="E358" s="175"/>
      <c r="F358" s="178"/>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row>
    <row r="359" spans="1:37">
      <c r="A359" s="175"/>
      <c r="B359" s="176"/>
      <c r="C359" s="175"/>
      <c r="D359" s="177"/>
      <c r="E359" s="175"/>
      <c r="F359" s="178"/>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row>
    <row r="360" spans="1:37">
      <c r="A360" s="175"/>
      <c r="B360" s="176"/>
      <c r="C360" s="175"/>
      <c r="D360" s="177"/>
      <c r="E360" s="175"/>
      <c r="F360" s="178"/>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row>
    <row r="361" spans="1:37">
      <c r="A361" s="175"/>
      <c r="B361" s="176"/>
      <c r="C361" s="175"/>
      <c r="D361" s="177"/>
      <c r="E361" s="175"/>
      <c r="F361" s="178"/>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row>
    <row r="362" spans="1:37">
      <c r="A362" s="175"/>
      <c r="B362" s="176"/>
      <c r="C362" s="175"/>
      <c r="D362" s="177"/>
      <c r="E362" s="175"/>
      <c r="F362" s="178"/>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row>
    <row r="363" spans="1:37">
      <c r="A363" s="175"/>
      <c r="B363" s="176"/>
      <c r="C363" s="175"/>
      <c r="D363" s="177"/>
      <c r="E363" s="175"/>
      <c r="F363" s="178"/>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row>
    <row r="364" spans="1:37">
      <c r="A364" s="175"/>
      <c r="B364" s="176"/>
      <c r="C364" s="175"/>
      <c r="D364" s="177"/>
      <c r="E364" s="175"/>
      <c r="F364" s="178"/>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row>
    <row r="365" spans="1:37">
      <c r="A365" s="175"/>
      <c r="B365" s="176"/>
      <c r="C365" s="175"/>
      <c r="D365" s="177"/>
      <c r="E365" s="175"/>
      <c r="F365" s="178"/>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row>
    <row r="366" spans="1:37">
      <c r="A366" s="175"/>
      <c r="B366" s="176"/>
      <c r="C366" s="175"/>
      <c r="D366" s="177"/>
      <c r="E366" s="175"/>
      <c r="F366" s="178"/>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row>
    <row r="367" spans="1:37">
      <c r="A367" s="175"/>
      <c r="B367" s="176"/>
      <c r="C367" s="175"/>
      <c r="D367" s="177"/>
      <c r="E367" s="175"/>
      <c r="F367" s="178"/>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row>
    <row r="368" spans="1:37">
      <c r="A368" s="175"/>
      <c r="B368" s="176"/>
      <c r="C368" s="175"/>
      <c r="D368" s="177"/>
      <c r="E368" s="175"/>
      <c r="F368" s="178"/>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row>
    <row r="369" spans="1:37">
      <c r="A369" s="175"/>
      <c r="B369" s="176"/>
      <c r="C369" s="175"/>
      <c r="D369" s="177"/>
      <c r="E369" s="175"/>
      <c r="F369" s="178"/>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row>
    <row r="370" spans="1:37">
      <c r="A370" s="175"/>
      <c r="B370" s="176"/>
      <c r="C370" s="175"/>
      <c r="D370" s="177"/>
      <c r="E370" s="175"/>
      <c r="F370" s="178"/>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row>
    <row r="371" spans="1:37">
      <c r="A371" s="175"/>
      <c r="B371" s="176"/>
      <c r="C371" s="175"/>
      <c r="D371" s="177"/>
      <c r="E371" s="175"/>
      <c r="F371" s="178"/>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row>
    <row r="372" spans="1:37">
      <c r="A372" s="175"/>
      <c r="B372" s="176"/>
      <c r="C372" s="175"/>
      <c r="D372" s="177"/>
      <c r="E372" s="175"/>
      <c r="F372" s="178"/>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row>
    <row r="373" spans="1:37">
      <c r="A373" s="175"/>
      <c r="B373" s="176"/>
      <c r="C373" s="175"/>
      <c r="D373" s="177"/>
      <c r="E373" s="175"/>
      <c r="F373" s="178"/>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row>
    <row r="374" spans="1:37">
      <c r="A374" s="175"/>
      <c r="B374" s="176"/>
      <c r="C374" s="175"/>
      <c r="D374" s="177"/>
      <c r="E374" s="175"/>
      <c r="F374" s="178"/>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row>
    <row r="375" spans="1:37">
      <c r="A375" s="175"/>
      <c r="B375" s="176"/>
      <c r="C375" s="175"/>
      <c r="D375" s="177"/>
      <c r="E375" s="175"/>
      <c r="F375" s="178"/>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row>
    <row r="376" spans="1:37">
      <c r="A376" s="175"/>
      <c r="B376" s="176"/>
      <c r="C376" s="175"/>
      <c r="D376" s="177"/>
      <c r="E376" s="175"/>
      <c r="F376" s="178"/>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row>
    <row r="377" spans="1:37">
      <c r="A377" s="175"/>
      <c r="B377" s="176"/>
      <c r="C377" s="175"/>
      <c r="D377" s="177"/>
      <c r="E377" s="175"/>
      <c r="F377" s="178"/>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row>
    <row r="378" spans="1:37">
      <c r="A378" s="175"/>
      <c r="B378" s="176"/>
      <c r="C378" s="175"/>
      <c r="D378" s="177"/>
      <c r="E378" s="175"/>
      <c r="F378" s="178"/>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row>
    <row r="379" spans="1:37">
      <c r="A379" s="175"/>
      <c r="B379" s="176"/>
      <c r="C379" s="175"/>
      <c r="D379" s="177"/>
      <c r="E379" s="175"/>
      <c r="F379" s="178"/>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row>
    <row r="380" spans="1:37">
      <c r="A380" s="175"/>
      <c r="B380" s="176"/>
      <c r="C380" s="175"/>
      <c r="D380" s="177"/>
      <c r="E380" s="175"/>
      <c r="F380" s="178"/>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row>
    <row r="381" spans="1:37">
      <c r="A381" s="175"/>
      <c r="B381" s="176"/>
      <c r="C381" s="175"/>
      <c r="D381" s="177"/>
      <c r="E381" s="175"/>
      <c r="F381" s="178"/>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row>
    <row r="382" spans="1:37">
      <c r="A382" s="175"/>
      <c r="B382" s="176"/>
      <c r="C382" s="175"/>
      <c r="D382" s="177"/>
      <c r="E382" s="175"/>
      <c r="F382" s="178"/>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row>
    <row r="383" spans="1:37">
      <c r="A383" s="175"/>
      <c r="B383" s="176"/>
      <c r="C383" s="175"/>
      <c r="D383" s="177"/>
      <c r="E383" s="175"/>
      <c r="F383" s="178"/>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row>
    <row r="384" spans="1:37">
      <c r="A384" s="175"/>
      <c r="B384" s="176"/>
      <c r="C384" s="175"/>
      <c r="D384" s="177"/>
      <c r="E384" s="175"/>
      <c r="F384" s="178"/>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row>
    <row r="385" spans="1:37">
      <c r="A385" s="175"/>
      <c r="B385" s="176"/>
      <c r="C385" s="175"/>
      <c r="D385" s="177"/>
      <c r="E385" s="175"/>
      <c r="F385" s="178"/>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row>
    <row r="386" spans="1:37">
      <c r="A386" s="175"/>
      <c r="B386" s="176"/>
      <c r="C386" s="175"/>
      <c r="D386" s="177"/>
      <c r="E386" s="175"/>
      <c r="F386" s="178"/>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row>
    <row r="387" spans="1:37">
      <c r="A387" s="175"/>
      <c r="B387" s="176"/>
      <c r="C387" s="175"/>
      <c r="D387" s="177"/>
      <c r="E387" s="175"/>
      <c r="F387" s="178"/>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row>
    <row r="388" spans="1:37">
      <c r="A388" s="175"/>
      <c r="B388" s="176"/>
      <c r="C388" s="175"/>
      <c r="D388" s="177"/>
      <c r="E388" s="175"/>
      <c r="F388" s="178"/>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row>
    <row r="389" spans="1:37">
      <c r="A389" s="175"/>
      <c r="B389" s="176"/>
      <c r="C389" s="175"/>
      <c r="D389" s="177"/>
      <c r="E389" s="175"/>
      <c r="F389" s="178"/>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row>
    <row r="390" spans="1:37">
      <c r="A390" s="175"/>
      <c r="B390" s="176"/>
      <c r="C390" s="175"/>
      <c r="D390" s="177"/>
      <c r="E390" s="175"/>
      <c r="F390" s="178"/>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row>
    <row r="391" spans="1:37">
      <c r="A391" s="175"/>
      <c r="B391" s="176"/>
      <c r="C391" s="175"/>
      <c r="D391" s="177"/>
      <c r="E391" s="175"/>
      <c r="F391" s="178"/>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row>
    <row r="392" spans="1:37">
      <c r="A392" s="175"/>
      <c r="B392" s="176"/>
      <c r="C392" s="175"/>
      <c r="D392" s="177"/>
      <c r="E392" s="175"/>
      <c r="F392" s="178"/>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row>
    <row r="393" spans="1:37">
      <c r="A393" s="175"/>
      <c r="B393" s="176"/>
      <c r="C393" s="175"/>
      <c r="D393" s="177"/>
      <c r="E393" s="175"/>
      <c r="F393" s="178"/>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row>
    <row r="394" spans="1:37">
      <c r="A394" s="175"/>
      <c r="B394" s="176"/>
      <c r="C394" s="175"/>
      <c r="D394" s="177"/>
      <c r="E394" s="175"/>
      <c r="F394" s="178"/>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row>
    <row r="395" spans="1:37">
      <c r="A395" s="175"/>
      <c r="B395" s="176"/>
      <c r="C395" s="175"/>
      <c r="D395" s="177"/>
      <c r="E395" s="175"/>
      <c r="F395" s="178"/>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row>
    <row r="396" spans="1:37">
      <c r="A396" s="175"/>
      <c r="B396" s="176"/>
      <c r="C396" s="175"/>
      <c r="D396" s="177"/>
      <c r="E396" s="175"/>
      <c r="F396" s="178"/>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row>
    <row r="397" spans="1:37">
      <c r="A397" s="175"/>
      <c r="B397" s="176"/>
      <c r="C397" s="175"/>
      <c r="D397" s="177"/>
      <c r="E397" s="175"/>
      <c r="F397" s="178"/>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row>
    <row r="398" spans="1:37">
      <c r="A398" s="175"/>
      <c r="B398" s="176"/>
      <c r="C398" s="175"/>
      <c r="D398" s="177"/>
      <c r="E398" s="175"/>
      <c r="F398" s="178"/>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row>
    <row r="399" spans="1:37">
      <c r="A399" s="175"/>
      <c r="B399" s="176"/>
      <c r="C399" s="175"/>
      <c r="D399" s="177"/>
      <c r="E399" s="175"/>
      <c r="F399" s="178"/>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row>
    <row r="400" spans="1:37">
      <c r="A400" s="175"/>
      <c r="B400" s="176"/>
      <c r="C400" s="175"/>
      <c r="D400" s="177"/>
      <c r="E400" s="175"/>
      <c r="F400" s="178"/>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row>
    <row r="401" spans="1:37">
      <c r="A401" s="175"/>
      <c r="B401" s="176"/>
      <c r="C401" s="175"/>
      <c r="D401" s="177"/>
      <c r="E401" s="175"/>
      <c r="F401" s="178"/>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row>
    <row r="402" spans="1:37">
      <c r="A402" s="175"/>
      <c r="B402" s="176"/>
      <c r="C402" s="175"/>
      <c r="D402" s="177"/>
      <c r="E402" s="175"/>
      <c r="F402" s="178"/>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row>
    <row r="403" spans="1:37">
      <c r="A403" s="175"/>
      <c r="B403" s="176"/>
      <c r="C403" s="175"/>
      <c r="D403" s="177"/>
      <c r="E403" s="175"/>
      <c r="F403" s="178"/>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row>
    <row r="404" spans="1:37">
      <c r="A404" s="175"/>
      <c r="B404" s="176"/>
      <c r="C404" s="175"/>
      <c r="D404" s="177"/>
      <c r="E404" s="175"/>
      <c r="F404" s="178"/>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row>
    <row r="405" spans="1:37">
      <c r="A405" s="175"/>
      <c r="B405" s="176"/>
      <c r="C405" s="175"/>
      <c r="D405" s="177"/>
      <c r="E405" s="175"/>
      <c r="F405" s="178"/>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row>
    <row r="406" spans="1:37">
      <c r="A406" s="175"/>
      <c r="B406" s="176"/>
      <c r="C406" s="175"/>
      <c r="D406" s="177"/>
      <c r="E406" s="175"/>
      <c r="F406" s="178"/>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row>
    <row r="407" spans="1:37">
      <c r="A407" s="175"/>
      <c r="B407" s="176"/>
      <c r="C407" s="175"/>
      <c r="D407" s="177"/>
      <c r="E407" s="175"/>
      <c r="F407" s="178"/>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row>
    <row r="408" spans="1:37">
      <c r="A408" s="175"/>
      <c r="B408" s="176"/>
      <c r="C408" s="175"/>
      <c r="D408" s="177"/>
      <c r="E408" s="175"/>
      <c r="F408" s="178"/>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row>
    <row r="409" spans="1:37">
      <c r="A409" s="175"/>
      <c r="B409" s="176"/>
      <c r="C409" s="175"/>
      <c r="D409" s="177"/>
      <c r="E409" s="175"/>
      <c r="F409" s="178"/>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2"/>
    </row>
    <row r="410" spans="1:37">
      <c r="A410" s="175"/>
      <c r="B410" s="176"/>
      <c r="C410" s="175"/>
      <c r="D410" s="177"/>
      <c r="E410" s="175"/>
      <c r="F410" s="178"/>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row>
    <row r="411" spans="1:37">
      <c r="A411" s="175"/>
      <c r="B411" s="176"/>
      <c r="C411" s="175"/>
      <c r="D411" s="177"/>
      <c r="E411" s="175"/>
      <c r="F411" s="178"/>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2"/>
    </row>
    <row r="412" spans="1:37">
      <c r="A412" s="175"/>
      <c r="B412" s="176"/>
      <c r="C412" s="175"/>
      <c r="D412" s="177"/>
      <c r="E412" s="175"/>
      <c r="F412" s="178"/>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2"/>
    </row>
    <row r="413" spans="1:37">
      <c r="A413" s="175"/>
      <c r="B413" s="176"/>
      <c r="C413" s="175"/>
      <c r="D413" s="177"/>
      <c r="E413" s="175"/>
      <c r="F413" s="178"/>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row>
    <row r="414" spans="1:37">
      <c r="A414" s="175"/>
      <c r="B414" s="176"/>
      <c r="C414" s="175"/>
      <c r="D414" s="177"/>
      <c r="E414" s="175"/>
      <c r="F414" s="178"/>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row>
    <row r="415" spans="1:37">
      <c r="A415" s="175"/>
      <c r="B415" s="176"/>
      <c r="C415" s="175"/>
      <c r="D415" s="177"/>
      <c r="E415" s="175"/>
      <c r="F415" s="178"/>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row>
    <row r="416" spans="1:37">
      <c r="A416" s="175"/>
      <c r="B416" s="176"/>
      <c r="C416" s="175"/>
      <c r="D416" s="177"/>
      <c r="E416" s="175"/>
      <c r="F416" s="178"/>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row>
    <row r="417" spans="1:37">
      <c r="A417" s="175"/>
      <c r="B417" s="176"/>
      <c r="C417" s="175"/>
      <c r="D417" s="177"/>
      <c r="E417" s="175"/>
      <c r="F417" s="178"/>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row>
    <row r="418" spans="1:37">
      <c r="A418" s="175"/>
      <c r="B418" s="176"/>
      <c r="C418" s="175"/>
      <c r="D418" s="177"/>
      <c r="E418" s="175"/>
      <c r="F418" s="178"/>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row>
    <row r="419" spans="1:37">
      <c r="A419" s="175"/>
      <c r="B419" s="176"/>
      <c r="C419" s="175"/>
      <c r="D419" s="177"/>
      <c r="E419" s="175"/>
      <c r="F419" s="178"/>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row>
    <row r="420" spans="1:37">
      <c r="A420" s="175"/>
      <c r="B420" s="176"/>
      <c r="C420" s="175"/>
      <c r="D420" s="177"/>
      <c r="E420" s="175"/>
      <c r="F420" s="178"/>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row>
    <row r="421" spans="1:37">
      <c r="A421" s="175"/>
      <c r="B421" s="176"/>
      <c r="C421" s="175"/>
      <c r="D421" s="177"/>
      <c r="E421" s="175"/>
      <c r="F421" s="178"/>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row>
    <row r="422" spans="1:37">
      <c r="A422" s="175"/>
      <c r="B422" s="176"/>
      <c r="C422" s="175"/>
      <c r="D422" s="177"/>
      <c r="E422" s="175"/>
      <c r="F422" s="178"/>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row>
    <row r="423" spans="1:37">
      <c r="A423" s="175"/>
      <c r="B423" s="176"/>
      <c r="C423" s="175"/>
      <c r="D423" s="177"/>
      <c r="E423" s="175"/>
      <c r="F423" s="178"/>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row>
    <row r="424" spans="1:37">
      <c r="A424" s="175"/>
      <c r="B424" s="176"/>
      <c r="C424" s="175"/>
      <c r="D424" s="177"/>
      <c r="E424" s="175"/>
      <c r="F424" s="178"/>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row>
    <row r="425" spans="1:37">
      <c r="A425" s="175"/>
      <c r="B425" s="176"/>
      <c r="C425" s="175"/>
      <c r="D425" s="177"/>
      <c r="E425" s="175"/>
      <c r="F425" s="178"/>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row>
    <row r="426" spans="1:37">
      <c r="A426" s="175"/>
      <c r="B426" s="176"/>
      <c r="C426" s="175"/>
      <c r="D426" s="177"/>
      <c r="E426" s="175"/>
      <c r="F426" s="178"/>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row>
    <row r="427" spans="1:37">
      <c r="A427" s="175"/>
      <c r="B427" s="176"/>
      <c r="C427" s="175"/>
      <c r="D427" s="177"/>
      <c r="E427" s="175"/>
      <c r="F427" s="178"/>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row>
    <row r="428" spans="1:37">
      <c r="A428" s="175"/>
      <c r="B428" s="176"/>
      <c r="C428" s="175"/>
      <c r="D428" s="177"/>
      <c r="E428" s="175"/>
      <c r="F428" s="178"/>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row>
    <row r="429" spans="1:37">
      <c r="A429" s="175"/>
      <c r="B429" s="176"/>
      <c r="C429" s="175"/>
      <c r="D429" s="177"/>
      <c r="E429" s="175"/>
      <c r="F429" s="178"/>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row>
    <row r="430" spans="1:37">
      <c r="A430" s="175"/>
      <c r="B430" s="176"/>
      <c r="C430" s="175"/>
      <c r="D430" s="177"/>
      <c r="E430" s="175"/>
      <c r="F430" s="178"/>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row>
    <row r="431" spans="1:37">
      <c r="A431" s="175"/>
      <c r="B431" s="176"/>
      <c r="C431" s="175"/>
      <c r="D431" s="177"/>
      <c r="E431" s="175"/>
      <c r="F431" s="178"/>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row>
    <row r="432" spans="1:37">
      <c r="A432" s="175"/>
      <c r="B432" s="176"/>
      <c r="C432" s="175"/>
      <c r="D432" s="177"/>
      <c r="E432" s="175"/>
      <c r="F432" s="178"/>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row>
    <row r="433" spans="1:37">
      <c r="A433" s="175"/>
      <c r="B433" s="176"/>
      <c r="C433" s="175"/>
      <c r="D433" s="177"/>
      <c r="E433" s="175"/>
      <c r="F433" s="178"/>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2"/>
    </row>
    <row r="434" spans="1:37">
      <c r="A434" s="175"/>
      <c r="B434" s="176"/>
      <c r="C434" s="175"/>
      <c r="D434" s="177"/>
      <c r="E434" s="175"/>
      <c r="F434" s="178"/>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row>
    <row r="435" spans="1:37">
      <c r="A435" s="175"/>
      <c r="B435" s="176"/>
      <c r="C435" s="175"/>
      <c r="D435" s="177"/>
      <c r="E435" s="175"/>
      <c r="F435" s="178"/>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row>
    <row r="436" spans="1:37">
      <c r="A436" s="175"/>
      <c r="B436" s="176"/>
      <c r="C436" s="175"/>
      <c r="D436" s="177"/>
      <c r="E436" s="175"/>
      <c r="F436" s="178"/>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row>
    <row r="437" spans="1:37">
      <c r="A437" s="175"/>
      <c r="B437" s="176"/>
      <c r="C437" s="175"/>
      <c r="D437" s="177"/>
      <c r="E437" s="175"/>
      <c r="F437" s="178"/>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2"/>
    </row>
    <row r="438" spans="1:37">
      <c r="A438" s="175"/>
      <c r="B438" s="176"/>
      <c r="C438" s="175"/>
      <c r="D438" s="177"/>
      <c r="E438" s="175"/>
      <c r="F438" s="178"/>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row>
    <row r="439" spans="1:37">
      <c r="A439" s="175"/>
      <c r="B439" s="176"/>
      <c r="C439" s="175"/>
      <c r="D439" s="177"/>
      <c r="E439" s="175"/>
      <c r="F439" s="178"/>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2"/>
    </row>
    <row r="440" spans="1:37">
      <c r="A440" s="175"/>
      <c r="B440" s="176"/>
      <c r="C440" s="175"/>
      <c r="D440" s="177"/>
      <c r="E440" s="175"/>
      <c r="F440" s="178"/>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2"/>
    </row>
    <row r="441" spans="1:37">
      <c r="A441" s="175"/>
      <c r="B441" s="176"/>
      <c r="C441" s="175"/>
      <c r="D441" s="177"/>
      <c r="E441" s="175"/>
      <c r="F441" s="178"/>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row>
    <row r="442" spans="1:37">
      <c r="A442" s="175"/>
      <c r="B442" s="176"/>
      <c r="C442" s="175"/>
      <c r="D442" s="177"/>
      <c r="E442" s="175"/>
      <c r="F442" s="178"/>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row>
    <row r="443" spans="1:37">
      <c r="A443" s="175"/>
      <c r="B443" s="176"/>
      <c r="C443" s="175"/>
      <c r="D443" s="177"/>
      <c r="E443" s="175"/>
      <c r="F443" s="178"/>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row>
    <row r="444" spans="1:37">
      <c r="A444" s="175"/>
      <c r="B444" s="176"/>
      <c r="C444" s="175"/>
      <c r="D444" s="177"/>
      <c r="E444" s="175"/>
      <c r="F444" s="178"/>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row>
    <row r="445" spans="1:37">
      <c r="A445" s="175"/>
      <c r="B445" s="176"/>
      <c r="C445" s="175"/>
      <c r="D445" s="177"/>
      <c r="E445" s="175"/>
      <c r="F445" s="178"/>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row>
    <row r="446" spans="1:37">
      <c r="A446" s="175"/>
      <c r="B446" s="176"/>
      <c r="C446" s="175"/>
      <c r="D446" s="177"/>
      <c r="E446" s="175"/>
      <c r="F446" s="178"/>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row>
    <row r="447" spans="1:37">
      <c r="A447" s="175"/>
      <c r="B447" s="176"/>
      <c r="C447" s="175"/>
      <c r="D447" s="177"/>
      <c r="E447" s="175"/>
      <c r="F447" s="178"/>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row>
    <row r="448" spans="1:37">
      <c r="A448" s="175"/>
      <c r="B448" s="176"/>
      <c r="C448" s="175"/>
      <c r="D448" s="177"/>
      <c r="E448" s="175"/>
      <c r="F448" s="178"/>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row>
    <row r="449" spans="1:37">
      <c r="A449" s="175"/>
      <c r="B449" s="176"/>
      <c r="C449" s="175"/>
      <c r="D449" s="177"/>
      <c r="E449" s="175"/>
      <c r="F449" s="178"/>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2"/>
    </row>
    <row r="450" spans="1:37">
      <c r="A450" s="175"/>
      <c r="B450" s="176"/>
      <c r="C450" s="175"/>
      <c r="D450" s="177"/>
      <c r="E450" s="175"/>
      <c r="F450" s="178"/>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2"/>
    </row>
    <row r="451" spans="1:37">
      <c r="A451" s="175"/>
      <c r="B451" s="176"/>
      <c r="C451" s="175"/>
      <c r="D451" s="177"/>
      <c r="E451" s="175"/>
      <c r="F451" s="178"/>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row>
    <row r="452" spans="1:37">
      <c r="A452" s="175"/>
      <c r="B452" s="176"/>
      <c r="C452" s="175"/>
      <c r="D452" s="177"/>
      <c r="E452" s="175"/>
      <c r="F452" s="178"/>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row>
    <row r="453" spans="1:37">
      <c r="A453" s="175"/>
      <c r="B453" s="176"/>
      <c r="C453" s="175"/>
      <c r="D453" s="177"/>
      <c r="E453" s="175"/>
      <c r="F453" s="178"/>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row>
    <row r="454" spans="1:37">
      <c r="A454" s="175"/>
      <c r="B454" s="176"/>
      <c r="C454" s="175"/>
      <c r="D454" s="177"/>
      <c r="E454" s="175"/>
      <c r="F454" s="178"/>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row>
    <row r="455" spans="1:37">
      <c r="A455" s="175"/>
      <c r="B455" s="176"/>
      <c r="C455" s="175"/>
      <c r="D455" s="177"/>
      <c r="E455" s="175"/>
      <c r="F455" s="178"/>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row>
    <row r="456" spans="1:37">
      <c r="A456" s="175"/>
      <c r="B456" s="176"/>
      <c r="C456" s="175"/>
      <c r="D456" s="177"/>
      <c r="E456" s="175"/>
      <c r="F456" s="178"/>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row>
    <row r="457" spans="1:37">
      <c r="A457" s="175"/>
      <c r="B457" s="176"/>
      <c r="C457" s="175"/>
      <c r="D457" s="177"/>
      <c r="E457" s="175"/>
      <c r="F457" s="178"/>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row>
    <row r="458" spans="1:37">
      <c r="A458" s="175"/>
      <c r="B458" s="176"/>
      <c r="C458" s="175"/>
      <c r="D458" s="177"/>
      <c r="E458" s="175"/>
      <c r="F458" s="178"/>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row>
    <row r="459" spans="1:37">
      <c r="A459" s="175"/>
      <c r="B459" s="176"/>
      <c r="C459" s="175"/>
      <c r="D459" s="177"/>
      <c r="E459" s="175"/>
      <c r="F459" s="178"/>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row>
    <row r="460" spans="1:37">
      <c r="A460" s="175"/>
      <c r="B460" s="176"/>
      <c r="C460" s="175"/>
      <c r="D460" s="177"/>
      <c r="E460" s="175"/>
      <c r="F460" s="178"/>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row>
    <row r="461" spans="1:37">
      <c r="A461" s="175"/>
      <c r="B461" s="176"/>
      <c r="C461" s="175"/>
      <c r="D461" s="177"/>
      <c r="E461" s="175"/>
      <c r="F461" s="178"/>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row>
    <row r="462" spans="1:37">
      <c r="A462" s="175"/>
      <c r="B462" s="176"/>
      <c r="C462" s="175"/>
      <c r="D462" s="177"/>
      <c r="E462" s="175"/>
      <c r="F462" s="178"/>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row>
    <row r="463" spans="1:37">
      <c r="A463" s="175"/>
      <c r="B463" s="176"/>
      <c r="C463" s="175"/>
      <c r="D463" s="177"/>
      <c r="E463" s="175"/>
      <c r="F463" s="178"/>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row>
    <row r="464" spans="1:37">
      <c r="A464" s="175"/>
      <c r="B464" s="176"/>
      <c r="C464" s="175"/>
      <c r="D464" s="177"/>
      <c r="E464" s="175"/>
      <c r="F464" s="178"/>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row>
    <row r="465" spans="1:37">
      <c r="A465" s="175"/>
      <c r="B465" s="176"/>
      <c r="C465" s="175"/>
      <c r="D465" s="177"/>
      <c r="E465" s="175"/>
      <c r="F465" s="178"/>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row>
    <row r="466" spans="1:37">
      <c r="A466" s="175"/>
      <c r="B466" s="176"/>
      <c r="C466" s="175"/>
      <c r="D466" s="177"/>
      <c r="E466" s="175"/>
      <c r="F466" s="178"/>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row>
    <row r="467" spans="1:37">
      <c r="A467" s="175"/>
      <c r="B467" s="176"/>
      <c r="C467" s="175"/>
      <c r="D467" s="177"/>
      <c r="E467" s="175"/>
      <c r="F467" s="178"/>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row>
    <row r="468" spans="1:37">
      <c r="A468" s="175"/>
      <c r="B468" s="176"/>
      <c r="C468" s="175"/>
      <c r="D468" s="177"/>
      <c r="E468" s="175"/>
      <c r="F468" s="178"/>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row>
    <row r="469" spans="1:37">
      <c r="A469" s="175"/>
      <c r="B469" s="176"/>
      <c r="C469" s="175"/>
      <c r="D469" s="177"/>
      <c r="E469" s="175"/>
      <c r="F469" s="178"/>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row>
    <row r="470" spans="1:37">
      <c r="A470" s="175"/>
      <c r="B470" s="176"/>
      <c r="C470" s="175"/>
      <c r="D470" s="177"/>
      <c r="E470" s="175"/>
      <c r="F470" s="178"/>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row>
    <row r="471" spans="1:37">
      <c r="A471" s="175"/>
      <c r="B471" s="176"/>
      <c r="C471" s="175"/>
      <c r="D471" s="177"/>
      <c r="E471" s="175"/>
      <c r="F471" s="178"/>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2"/>
    </row>
    <row r="472" spans="1:37">
      <c r="A472" s="175"/>
      <c r="B472" s="176"/>
      <c r="C472" s="175"/>
      <c r="D472" s="177"/>
      <c r="E472" s="175"/>
      <c r="F472" s="178"/>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2"/>
    </row>
    <row r="473" spans="1:37">
      <c r="A473" s="175"/>
      <c r="B473" s="176"/>
      <c r="C473" s="175"/>
      <c r="D473" s="177"/>
      <c r="E473" s="175"/>
      <c r="F473" s="178"/>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row>
    <row r="474" spans="1:37">
      <c r="A474" s="175"/>
      <c r="B474" s="176"/>
      <c r="C474" s="175"/>
      <c r="D474" s="177"/>
      <c r="E474" s="175"/>
      <c r="F474" s="178"/>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row>
    <row r="475" spans="1:37">
      <c r="A475" s="175"/>
      <c r="B475" s="176"/>
      <c r="C475" s="175"/>
      <c r="D475" s="177"/>
      <c r="E475" s="175"/>
      <c r="F475" s="178"/>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row>
    <row r="476" spans="1:37">
      <c r="A476" s="175"/>
      <c r="B476" s="176"/>
      <c r="C476" s="175"/>
      <c r="D476" s="177"/>
      <c r="E476" s="175"/>
      <c r="F476" s="178"/>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2"/>
    </row>
    <row r="477" spans="1:37">
      <c r="A477" s="175"/>
      <c r="B477" s="176"/>
      <c r="C477" s="175"/>
      <c r="D477" s="177"/>
      <c r="E477" s="175"/>
      <c r="F477" s="178"/>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2"/>
    </row>
    <row r="478" spans="1:37">
      <c r="A478" s="175"/>
      <c r="B478" s="176"/>
      <c r="C478" s="175"/>
      <c r="D478" s="177"/>
      <c r="E478" s="175"/>
      <c r="F478" s="178"/>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2"/>
    </row>
    <row r="479" spans="1:37">
      <c r="A479" s="175"/>
      <c r="B479" s="176"/>
      <c r="C479" s="175"/>
      <c r="D479" s="177"/>
      <c r="E479" s="175"/>
      <c r="F479" s="178"/>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2"/>
    </row>
    <row r="480" spans="1:37">
      <c r="A480" s="175"/>
      <c r="B480" s="176"/>
      <c r="C480" s="175"/>
      <c r="D480" s="177"/>
      <c r="E480" s="175"/>
      <c r="F480" s="178"/>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2"/>
    </row>
    <row r="481" spans="1:37">
      <c r="A481" s="175"/>
      <c r="B481" s="176"/>
      <c r="C481" s="175"/>
      <c r="D481" s="177"/>
      <c r="E481" s="175"/>
      <c r="F481" s="178"/>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row>
    <row r="482" spans="1:37">
      <c r="A482" s="175"/>
      <c r="B482" s="176"/>
      <c r="C482" s="175"/>
      <c r="D482" s="177"/>
      <c r="E482" s="175"/>
      <c r="F482" s="178"/>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row>
    <row r="483" spans="1:37">
      <c r="A483" s="175"/>
      <c r="B483" s="176"/>
      <c r="C483" s="175"/>
      <c r="D483" s="177"/>
      <c r="E483" s="175"/>
      <c r="F483" s="178"/>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row>
    <row r="484" spans="1:37">
      <c r="A484" s="175"/>
      <c r="B484" s="176"/>
      <c r="C484" s="175"/>
      <c r="D484" s="177"/>
      <c r="E484" s="175"/>
      <c r="F484" s="178"/>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2"/>
    </row>
    <row r="485" spans="1:37">
      <c r="A485" s="175"/>
      <c r="B485" s="176"/>
      <c r="C485" s="175"/>
      <c r="D485" s="177"/>
      <c r="E485" s="175"/>
      <c r="F485" s="178"/>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row>
    <row r="486" spans="1:37">
      <c r="A486" s="175"/>
      <c r="B486" s="176"/>
      <c r="C486" s="175"/>
      <c r="D486" s="177"/>
      <c r="E486" s="175"/>
      <c r="F486" s="178"/>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2"/>
    </row>
    <row r="487" spans="1:37">
      <c r="A487" s="175"/>
      <c r="B487" s="176"/>
      <c r="C487" s="175"/>
      <c r="D487" s="177"/>
      <c r="E487" s="175"/>
      <c r="F487" s="178"/>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row>
    <row r="488" spans="1:37">
      <c r="A488" s="175"/>
      <c r="B488" s="176"/>
      <c r="C488" s="175"/>
      <c r="D488" s="177"/>
      <c r="E488" s="175"/>
      <c r="F488" s="178"/>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row>
    <row r="489" spans="1:37">
      <c r="A489" s="175"/>
      <c r="B489" s="176"/>
      <c r="C489" s="175"/>
      <c r="D489" s="177"/>
      <c r="E489" s="175"/>
      <c r="F489" s="178"/>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2"/>
    </row>
    <row r="490" spans="1:37">
      <c r="A490" s="175"/>
      <c r="B490" s="176"/>
      <c r="C490" s="175"/>
      <c r="D490" s="177"/>
      <c r="E490" s="175"/>
      <c r="F490" s="178"/>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2"/>
    </row>
    <row r="491" spans="1:37">
      <c r="A491" s="175"/>
      <c r="B491" s="176"/>
      <c r="C491" s="175"/>
      <c r="D491" s="177"/>
      <c r="E491" s="175"/>
      <c r="F491" s="178"/>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2"/>
    </row>
    <row r="492" spans="1:37">
      <c r="A492" s="175"/>
      <c r="B492" s="176"/>
      <c r="C492" s="175"/>
      <c r="D492" s="177"/>
      <c r="E492" s="175"/>
      <c r="F492" s="178"/>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2"/>
    </row>
    <row r="493" spans="1:37">
      <c r="A493" s="175"/>
      <c r="B493" s="176"/>
      <c r="C493" s="175"/>
      <c r="D493" s="177"/>
      <c r="E493" s="175"/>
      <c r="F493" s="178"/>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2"/>
    </row>
    <row r="494" spans="1:37">
      <c r="A494" s="175"/>
      <c r="B494" s="176"/>
      <c r="C494" s="175"/>
      <c r="D494" s="177"/>
      <c r="E494" s="175"/>
      <c r="F494" s="178"/>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2"/>
    </row>
    <row r="495" spans="1:37">
      <c r="A495" s="175"/>
      <c r="B495" s="176"/>
      <c r="C495" s="175"/>
      <c r="D495" s="177"/>
      <c r="E495" s="175"/>
      <c r="F495" s="178"/>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2"/>
    </row>
    <row r="496" spans="1:37">
      <c r="A496" s="175"/>
      <c r="B496" s="176"/>
      <c r="C496" s="175"/>
      <c r="D496" s="177"/>
      <c r="E496" s="175"/>
      <c r="F496" s="178"/>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row>
    <row r="497" spans="1:37">
      <c r="A497" s="175"/>
      <c r="B497" s="176"/>
      <c r="C497" s="175"/>
      <c r="D497" s="177"/>
      <c r="E497" s="175"/>
      <c r="F497" s="178"/>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row>
    <row r="498" spans="1:37">
      <c r="A498" s="175"/>
      <c r="B498" s="176"/>
      <c r="C498" s="175"/>
      <c r="D498" s="177"/>
      <c r="E498" s="175"/>
      <c r="F498" s="178"/>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row>
    <row r="499" spans="1:37">
      <c r="A499" s="175"/>
      <c r="B499" s="176"/>
      <c r="C499" s="175"/>
      <c r="D499" s="177"/>
      <c r="E499" s="175"/>
      <c r="F499" s="178"/>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2"/>
    </row>
    <row r="500" spans="1:37">
      <c r="A500" s="175"/>
      <c r="B500" s="176"/>
      <c r="C500" s="175"/>
      <c r="D500" s="177"/>
      <c r="E500" s="175"/>
      <c r="F500" s="178"/>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2"/>
    </row>
    <row r="501" spans="1:37">
      <c r="A501" s="175"/>
      <c r="B501" s="176"/>
      <c r="C501" s="175"/>
      <c r="D501" s="177"/>
      <c r="E501" s="175"/>
      <c r="F501" s="178"/>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2"/>
    </row>
    <row r="502" spans="1:37">
      <c r="A502" s="175"/>
      <c r="B502" s="176"/>
      <c r="C502" s="175"/>
      <c r="D502" s="177"/>
      <c r="E502" s="175"/>
      <c r="F502" s="178"/>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2"/>
    </row>
    <row r="503" spans="1:37">
      <c r="A503" s="175"/>
      <c r="B503" s="176"/>
      <c r="C503" s="175"/>
      <c r="D503" s="177"/>
      <c r="E503" s="175"/>
      <c r="F503" s="178"/>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row>
    <row r="504" spans="1:37">
      <c r="A504" s="175"/>
      <c r="B504" s="176"/>
      <c r="C504" s="175"/>
      <c r="D504" s="177"/>
      <c r="E504" s="175"/>
      <c r="F504" s="178"/>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2"/>
    </row>
    <row r="505" spans="1:37">
      <c r="A505" s="175"/>
      <c r="B505" s="176"/>
      <c r="C505" s="175"/>
      <c r="D505" s="177"/>
      <c r="E505" s="175"/>
      <c r="F505" s="178"/>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2"/>
    </row>
    <row r="506" spans="1:37">
      <c r="A506" s="175"/>
      <c r="B506" s="176"/>
      <c r="C506" s="175"/>
      <c r="D506" s="177"/>
      <c r="E506" s="175"/>
      <c r="F506" s="178"/>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row>
    <row r="507" spans="1:37">
      <c r="A507" s="175"/>
      <c r="B507" s="176"/>
      <c r="C507" s="175"/>
      <c r="D507" s="177"/>
      <c r="E507" s="175"/>
      <c r="F507" s="178"/>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c r="AE507" s="172"/>
      <c r="AF507" s="172"/>
      <c r="AG507" s="172"/>
      <c r="AH507" s="172"/>
      <c r="AI507" s="172"/>
      <c r="AJ507" s="172"/>
      <c r="AK507" s="172"/>
    </row>
    <row r="508" spans="1:37">
      <c r="A508" s="175"/>
      <c r="B508" s="176"/>
      <c r="C508" s="175"/>
      <c r="D508" s="177"/>
      <c r="E508" s="175"/>
      <c r="F508" s="178"/>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c r="AE508" s="172"/>
      <c r="AF508" s="172"/>
      <c r="AG508" s="172"/>
      <c r="AH508" s="172"/>
      <c r="AI508" s="172"/>
      <c r="AJ508" s="172"/>
      <c r="AK508" s="172"/>
    </row>
    <row r="509" spans="1:37">
      <c r="A509" s="175"/>
      <c r="B509" s="176"/>
      <c r="C509" s="175"/>
      <c r="D509" s="177"/>
      <c r="E509" s="175"/>
      <c r="F509" s="178"/>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172"/>
      <c r="AH509" s="172"/>
      <c r="AI509" s="172"/>
      <c r="AJ509" s="172"/>
      <c r="AK509" s="172"/>
    </row>
    <row r="510" spans="1:37">
      <c r="A510" s="175"/>
      <c r="B510" s="176"/>
      <c r="C510" s="175"/>
      <c r="D510" s="177"/>
      <c r="E510" s="175"/>
      <c r="F510" s="178"/>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c r="AE510" s="172"/>
      <c r="AF510" s="172"/>
      <c r="AG510" s="172"/>
      <c r="AH510" s="172"/>
      <c r="AI510" s="172"/>
      <c r="AJ510" s="172"/>
      <c r="AK510" s="172"/>
    </row>
    <row r="511" spans="1:37">
      <c r="A511" s="175"/>
      <c r="B511" s="176"/>
      <c r="C511" s="175"/>
      <c r="D511" s="177"/>
      <c r="E511" s="175"/>
      <c r="F511" s="178"/>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2"/>
    </row>
    <row r="512" spans="1:37">
      <c r="A512" s="175"/>
      <c r="B512" s="176"/>
      <c r="C512" s="175"/>
      <c r="D512" s="177"/>
      <c r="E512" s="175"/>
      <c r="F512" s="178"/>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172"/>
    </row>
    <row r="513" spans="1:37">
      <c r="A513" s="175"/>
      <c r="B513" s="176"/>
      <c r="C513" s="175"/>
      <c r="D513" s="177"/>
      <c r="E513" s="175"/>
      <c r="F513" s="178"/>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c r="AE513" s="172"/>
      <c r="AF513" s="172"/>
      <c r="AG513" s="172"/>
      <c r="AH513" s="172"/>
      <c r="AI513" s="172"/>
      <c r="AJ513" s="172"/>
      <c r="AK513" s="172"/>
    </row>
    <row r="514" spans="1:37">
      <c r="A514" s="175"/>
      <c r="B514" s="176"/>
      <c r="C514" s="175"/>
      <c r="D514" s="177"/>
      <c r="E514" s="175"/>
      <c r="F514" s="178"/>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2"/>
    </row>
    <row r="515" spans="1:37">
      <c r="A515" s="175"/>
      <c r="B515" s="176"/>
      <c r="C515" s="175"/>
      <c r="D515" s="177"/>
      <c r="E515" s="175"/>
      <c r="F515" s="178"/>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2"/>
    </row>
    <row r="516" spans="1:37">
      <c r="A516" s="175"/>
      <c r="B516" s="176"/>
      <c r="C516" s="175"/>
      <c r="D516" s="177"/>
      <c r="E516" s="175"/>
      <c r="F516" s="178"/>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row>
    <row r="517" spans="1:37">
      <c r="A517" s="175"/>
      <c r="B517" s="176"/>
      <c r="C517" s="175"/>
      <c r="D517" s="177"/>
      <c r="E517" s="175"/>
      <c r="F517" s="178"/>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c r="AJ517" s="172"/>
      <c r="AK517" s="172"/>
    </row>
    <row r="518" spans="1:37">
      <c r="A518" s="175"/>
      <c r="B518" s="176"/>
      <c r="C518" s="175"/>
      <c r="D518" s="177"/>
      <c r="E518" s="175"/>
      <c r="F518" s="178"/>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2"/>
    </row>
    <row r="519" spans="1:37">
      <c r="A519" s="175"/>
      <c r="B519" s="176"/>
      <c r="C519" s="175"/>
      <c r="D519" s="177"/>
      <c r="E519" s="175"/>
      <c r="F519" s="178"/>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c r="AE519" s="172"/>
      <c r="AF519" s="172"/>
      <c r="AG519" s="172"/>
      <c r="AH519" s="172"/>
      <c r="AI519" s="172"/>
      <c r="AJ519" s="172"/>
      <c r="AK519" s="172"/>
    </row>
    <row r="520" spans="1:37">
      <c r="A520" s="175"/>
      <c r="B520" s="176"/>
      <c r="C520" s="175"/>
      <c r="D520" s="177"/>
      <c r="E520" s="175"/>
      <c r="F520" s="178"/>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c r="AE520" s="172"/>
      <c r="AF520" s="172"/>
      <c r="AG520" s="172"/>
      <c r="AH520" s="172"/>
      <c r="AI520" s="172"/>
      <c r="AJ520" s="172"/>
      <c r="AK520" s="172"/>
    </row>
    <row r="521" spans="1:37">
      <c r="A521" s="175"/>
      <c r="B521" s="176"/>
      <c r="C521" s="175"/>
      <c r="D521" s="177"/>
      <c r="E521" s="175"/>
      <c r="F521" s="178"/>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172"/>
      <c r="AH521" s="172"/>
      <c r="AI521" s="172"/>
      <c r="AJ521" s="172"/>
      <c r="AK521" s="172"/>
    </row>
    <row r="522" spans="1:37">
      <c r="A522" s="175"/>
      <c r="B522" s="176"/>
      <c r="C522" s="175"/>
      <c r="D522" s="177"/>
      <c r="E522" s="175"/>
      <c r="F522" s="178"/>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2"/>
    </row>
    <row r="523" spans="1:37">
      <c r="A523" s="175"/>
      <c r="B523" s="176"/>
      <c r="C523" s="175"/>
      <c r="D523" s="177"/>
      <c r="E523" s="175"/>
      <c r="F523" s="178"/>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2"/>
    </row>
    <row r="524" spans="1:37">
      <c r="A524" s="175"/>
      <c r="B524" s="176"/>
      <c r="C524" s="175"/>
      <c r="D524" s="177"/>
      <c r="E524" s="175"/>
      <c r="F524" s="178"/>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2"/>
    </row>
    <row r="525" spans="1:37">
      <c r="A525" s="175"/>
      <c r="B525" s="176"/>
      <c r="C525" s="175"/>
      <c r="D525" s="177"/>
      <c r="E525" s="175"/>
      <c r="F525" s="178"/>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2"/>
    </row>
    <row r="526" spans="1:37">
      <c r="A526" s="175"/>
      <c r="B526" s="176"/>
      <c r="C526" s="175"/>
      <c r="D526" s="177"/>
      <c r="E526" s="175"/>
      <c r="F526" s="178"/>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2"/>
    </row>
    <row r="527" spans="1:37">
      <c r="A527" s="175"/>
      <c r="B527" s="176"/>
      <c r="C527" s="175"/>
      <c r="D527" s="177"/>
      <c r="E527" s="175"/>
      <c r="F527" s="178"/>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row>
    <row r="528" spans="1:37">
      <c r="A528" s="175"/>
      <c r="B528" s="176"/>
      <c r="C528" s="175"/>
      <c r="D528" s="177"/>
      <c r="E528" s="175"/>
      <c r="F528" s="178"/>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2"/>
    </row>
    <row r="529" spans="1:37">
      <c r="A529" s="175"/>
      <c r="B529" s="176"/>
      <c r="C529" s="175"/>
      <c r="D529" s="177"/>
      <c r="E529" s="175"/>
      <c r="F529" s="178"/>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row>
    <row r="530" spans="1:37">
      <c r="A530" s="175"/>
      <c r="B530" s="176"/>
      <c r="C530" s="175"/>
      <c r="D530" s="177"/>
      <c r="E530" s="175"/>
      <c r="F530" s="178"/>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c r="AE530" s="172"/>
      <c r="AF530" s="172"/>
      <c r="AG530" s="172"/>
      <c r="AH530" s="172"/>
      <c r="AI530" s="172"/>
      <c r="AJ530" s="172"/>
      <c r="AK530" s="172"/>
    </row>
    <row r="531" spans="1:37">
      <c r="A531" s="175"/>
      <c r="B531" s="176"/>
      <c r="C531" s="175"/>
      <c r="D531" s="177"/>
      <c r="E531" s="175"/>
      <c r="F531" s="178"/>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c r="AC531" s="172"/>
      <c r="AD531" s="172"/>
      <c r="AE531" s="172"/>
      <c r="AF531" s="172"/>
      <c r="AG531" s="172"/>
      <c r="AH531" s="172"/>
      <c r="AI531" s="172"/>
      <c r="AJ531" s="172"/>
      <c r="AK531" s="172"/>
    </row>
    <row r="532" spans="1:37">
      <c r="A532" s="175"/>
      <c r="B532" s="176"/>
      <c r="C532" s="175"/>
      <c r="D532" s="177"/>
      <c r="E532" s="175"/>
      <c r="F532" s="178"/>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2"/>
    </row>
    <row r="533" spans="1:37">
      <c r="A533" s="175"/>
      <c r="B533" s="176"/>
      <c r="C533" s="175"/>
      <c r="D533" s="177"/>
      <c r="E533" s="175"/>
      <c r="F533" s="178"/>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2"/>
    </row>
    <row r="534" spans="1:37">
      <c r="A534" s="175"/>
      <c r="B534" s="176"/>
      <c r="C534" s="175"/>
      <c r="D534" s="177"/>
      <c r="E534" s="175"/>
      <c r="F534" s="178"/>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2"/>
    </row>
    <row r="535" spans="1:37">
      <c r="A535" s="175"/>
      <c r="B535" s="176"/>
      <c r="C535" s="175"/>
      <c r="D535" s="177"/>
      <c r="E535" s="175"/>
      <c r="F535" s="178"/>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row>
    <row r="536" spans="1:37">
      <c r="A536" s="175"/>
      <c r="B536" s="176"/>
      <c r="C536" s="175"/>
      <c r="D536" s="177"/>
      <c r="E536" s="175"/>
      <c r="F536" s="178"/>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row>
    <row r="537" spans="1:37">
      <c r="A537" s="175"/>
      <c r="B537" s="176"/>
      <c r="C537" s="175"/>
      <c r="D537" s="177"/>
      <c r="E537" s="175"/>
      <c r="F537" s="178"/>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row>
    <row r="538" spans="1:37">
      <c r="A538" s="175"/>
      <c r="B538" s="176"/>
      <c r="C538" s="175"/>
      <c r="D538" s="177"/>
      <c r="E538" s="175"/>
      <c r="F538" s="178"/>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2"/>
      <c r="AK538" s="172"/>
    </row>
    <row r="539" spans="1:37">
      <c r="A539" s="175"/>
      <c r="B539" s="176"/>
      <c r="C539" s="175"/>
      <c r="D539" s="177"/>
      <c r="E539" s="175"/>
      <c r="F539" s="178"/>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2"/>
    </row>
    <row r="540" spans="1:37">
      <c r="A540" s="175"/>
      <c r="B540" s="176"/>
      <c r="C540" s="175"/>
      <c r="D540" s="177"/>
      <c r="E540" s="175"/>
      <c r="F540" s="178"/>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2"/>
      <c r="AK540" s="172"/>
    </row>
    <row r="541" spans="1:37">
      <c r="A541" s="175"/>
      <c r="B541" s="176"/>
      <c r="C541" s="175"/>
      <c r="D541" s="177"/>
      <c r="E541" s="175"/>
      <c r="F541" s="178"/>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c r="AE541" s="172"/>
      <c r="AF541" s="172"/>
      <c r="AG541" s="172"/>
      <c r="AH541" s="172"/>
      <c r="AI541" s="172"/>
      <c r="AJ541" s="172"/>
      <c r="AK541" s="172"/>
    </row>
    <row r="542" spans="1:37">
      <c r="A542" s="175"/>
      <c r="B542" s="176"/>
      <c r="C542" s="175"/>
      <c r="D542" s="177"/>
      <c r="E542" s="175"/>
      <c r="F542" s="178"/>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c r="AE542" s="172"/>
      <c r="AF542" s="172"/>
      <c r="AG542" s="172"/>
      <c r="AH542" s="172"/>
      <c r="AI542" s="172"/>
      <c r="AJ542" s="172"/>
      <c r="AK542" s="172"/>
    </row>
    <row r="543" spans="1:37">
      <c r="A543" s="175"/>
      <c r="B543" s="176"/>
      <c r="C543" s="175"/>
      <c r="D543" s="177"/>
      <c r="E543" s="175"/>
      <c r="F543" s="178"/>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c r="AE543" s="172"/>
      <c r="AF543" s="172"/>
      <c r="AG543" s="172"/>
      <c r="AH543" s="172"/>
      <c r="AI543" s="172"/>
      <c r="AJ543" s="172"/>
      <c r="AK543" s="172"/>
    </row>
    <row r="544" spans="1:37">
      <c r="A544" s="175"/>
      <c r="B544" s="176"/>
      <c r="C544" s="175"/>
      <c r="D544" s="177"/>
      <c r="E544" s="175"/>
      <c r="F544" s="178"/>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c r="AE544" s="172"/>
      <c r="AF544" s="172"/>
      <c r="AG544" s="172"/>
      <c r="AH544" s="172"/>
      <c r="AI544" s="172"/>
      <c r="AJ544" s="172"/>
      <c r="AK544" s="172"/>
    </row>
    <row r="545" spans="1:37">
      <c r="A545" s="175"/>
      <c r="B545" s="176"/>
      <c r="C545" s="175"/>
      <c r="D545" s="177"/>
      <c r="E545" s="175"/>
      <c r="F545" s="178"/>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172"/>
      <c r="AH545" s="172"/>
      <c r="AI545" s="172"/>
      <c r="AJ545" s="172"/>
      <c r="AK545" s="172"/>
    </row>
    <row r="546" spans="1:37">
      <c r="A546" s="175"/>
      <c r="B546" s="176"/>
      <c r="C546" s="175"/>
      <c r="D546" s="177"/>
      <c r="E546" s="175"/>
      <c r="F546" s="178"/>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2"/>
    </row>
    <row r="547" spans="1:37">
      <c r="A547" s="175"/>
      <c r="B547" s="176"/>
      <c r="C547" s="175"/>
      <c r="D547" s="177"/>
      <c r="E547" s="175"/>
      <c r="F547" s="178"/>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172"/>
      <c r="AH547" s="172"/>
      <c r="AI547" s="172"/>
      <c r="AJ547" s="172"/>
      <c r="AK547" s="172"/>
    </row>
    <row r="548" spans="1:37">
      <c r="A548" s="175"/>
      <c r="B548" s="176"/>
      <c r="C548" s="175"/>
      <c r="D548" s="177"/>
      <c r="E548" s="175"/>
      <c r="F548" s="178"/>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2"/>
      <c r="AK548" s="172"/>
    </row>
    <row r="549" spans="1:37">
      <c r="A549" s="175"/>
      <c r="B549" s="176"/>
      <c r="C549" s="175"/>
      <c r="D549" s="177"/>
      <c r="E549" s="175"/>
      <c r="F549" s="178"/>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c r="AE549" s="172"/>
      <c r="AF549" s="172"/>
      <c r="AG549" s="172"/>
      <c r="AH549" s="172"/>
      <c r="AI549" s="172"/>
      <c r="AJ549" s="172"/>
      <c r="AK549" s="172"/>
    </row>
    <row r="550" spans="1:37">
      <c r="A550" s="175"/>
      <c r="B550" s="176"/>
      <c r="C550" s="175"/>
      <c r="D550" s="177"/>
      <c r="E550" s="175"/>
      <c r="F550" s="178"/>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2"/>
      <c r="AK550" s="172"/>
    </row>
    <row r="551" spans="1:37">
      <c r="A551" s="175"/>
      <c r="B551" s="176"/>
      <c r="C551" s="175"/>
      <c r="D551" s="177"/>
      <c r="E551" s="175"/>
      <c r="F551" s="178"/>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172"/>
      <c r="AH551" s="172"/>
      <c r="AI551" s="172"/>
      <c r="AJ551" s="172"/>
      <c r="AK551" s="172"/>
    </row>
    <row r="552" spans="1:37">
      <c r="A552" s="175"/>
      <c r="B552" s="176"/>
      <c r="C552" s="175"/>
      <c r="D552" s="177"/>
      <c r="E552" s="175"/>
      <c r="F552" s="178"/>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172"/>
      <c r="AK552" s="172"/>
    </row>
    <row r="553" spans="1:37">
      <c r="A553" s="175"/>
      <c r="B553" s="176"/>
      <c r="C553" s="175"/>
      <c r="D553" s="177"/>
      <c r="E553" s="175"/>
      <c r="F553" s="178"/>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2"/>
    </row>
    <row r="554" spans="1:37">
      <c r="A554" s="175"/>
      <c r="B554" s="176"/>
      <c r="C554" s="175"/>
      <c r="D554" s="177"/>
      <c r="E554" s="175"/>
      <c r="F554" s="178"/>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c r="AE554" s="172"/>
      <c r="AF554" s="172"/>
      <c r="AG554" s="172"/>
      <c r="AH554" s="172"/>
      <c r="AI554" s="172"/>
      <c r="AJ554" s="172"/>
      <c r="AK554" s="172"/>
    </row>
    <row r="555" spans="1:37">
      <c r="A555" s="175"/>
      <c r="B555" s="176"/>
      <c r="C555" s="175"/>
      <c r="D555" s="177"/>
      <c r="E555" s="175"/>
      <c r="F555" s="178"/>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172"/>
      <c r="AH555" s="172"/>
      <c r="AI555" s="172"/>
      <c r="AJ555" s="172"/>
      <c r="AK555" s="172"/>
    </row>
    <row r="556" spans="1:37">
      <c r="A556" s="175"/>
      <c r="B556" s="176"/>
      <c r="C556" s="175"/>
      <c r="D556" s="177"/>
      <c r="E556" s="175"/>
      <c r="F556" s="178"/>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c r="AE556" s="172"/>
      <c r="AF556" s="172"/>
      <c r="AG556" s="172"/>
      <c r="AH556" s="172"/>
      <c r="AI556" s="172"/>
      <c r="AJ556" s="172"/>
      <c r="AK556" s="172"/>
    </row>
    <row r="557" spans="1:37">
      <c r="A557" s="175"/>
      <c r="B557" s="176"/>
      <c r="C557" s="175"/>
      <c r="D557" s="177"/>
      <c r="E557" s="175"/>
      <c r="F557" s="178"/>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2"/>
      <c r="AK557" s="172"/>
    </row>
    <row r="558" spans="1:37">
      <c r="A558" s="175"/>
      <c r="B558" s="176"/>
      <c r="C558" s="175"/>
      <c r="D558" s="177"/>
      <c r="E558" s="175"/>
      <c r="F558" s="178"/>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172"/>
      <c r="AH558" s="172"/>
      <c r="AI558" s="172"/>
      <c r="AJ558" s="172"/>
      <c r="AK558" s="172"/>
    </row>
    <row r="559" spans="1:37">
      <c r="A559" s="175"/>
      <c r="B559" s="176"/>
      <c r="C559" s="175"/>
      <c r="D559" s="177"/>
      <c r="E559" s="175"/>
      <c r="F559" s="178"/>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172"/>
      <c r="AH559" s="172"/>
      <c r="AI559" s="172"/>
      <c r="AJ559" s="172"/>
      <c r="AK559" s="172"/>
    </row>
    <row r="560" spans="1:37">
      <c r="A560" s="175"/>
      <c r="B560" s="176"/>
      <c r="C560" s="175"/>
      <c r="D560" s="177"/>
      <c r="E560" s="175"/>
      <c r="F560" s="178"/>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2"/>
    </row>
    <row r="561" spans="1:37">
      <c r="A561" s="175"/>
      <c r="B561" s="176"/>
      <c r="C561" s="175"/>
      <c r="D561" s="177"/>
      <c r="E561" s="175"/>
      <c r="F561" s="178"/>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c r="AE561" s="172"/>
      <c r="AF561" s="172"/>
      <c r="AG561" s="172"/>
      <c r="AH561" s="172"/>
      <c r="AI561" s="172"/>
      <c r="AJ561" s="172"/>
      <c r="AK561" s="172"/>
    </row>
    <row r="562" spans="1:37">
      <c r="A562" s="175"/>
      <c r="B562" s="176"/>
      <c r="C562" s="175"/>
      <c r="D562" s="177"/>
      <c r="E562" s="175"/>
      <c r="F562" s="178"/>
      <c r="G562" s="172"/>
      <c r="H562" s="172"/>
      <c r="I562" s="172"/>
      <c r="J562" s="172"/>
      <c r="K562" s="172"/>
      <c r="L562" s="172"/>
      <c r="M562" s="172"/>
      <c r="N562" s="172"/>
      <c r="O562" s="172"/>
      <c r="P562" s="172"/>
      <c r="Q562" s="172"/>
      <c r="R562" s="172"/>
      <c r="S562" s="172"/>
      <c r="T562" s="172"/>
      <c r="U562" s="172"/>
      <c r="V562" s="172"/>
      <c r="W562" s="172"/>
      <c r="X562" s="172"/>
      <c r="Y562" s="172"/>
      <c r="Z562" s="172"/>
      <c r="AA562" s="172"/>
      <c r="AB562" s="172"/>
      <c r="AC562" s="172"/>
      <c r="AD562" s="172"/>
      <c r="AE562" s="172"/>
      <c r="AF562" s="172"/>
      <c r="AG562" s="172"/>
      <c r="AH562" s="172"/>
      <c r="AI562" s="172"/>
      <c r="AJ562" s="172"/>
      <c r="AK562" s="172"/>
    </row>
    <row r="563" spans="1:37">
      <c r="A563" s="175"/>
      <c r="B563" s="176"/>
      <c r="C563" s="175"/>
      <c r="D563" s="177"/>
      <c r="E563" s="175"/>
      <c r="F563" s="178"/>
      <c r="G563" s="172"/>
      <c r="H563" s="172"/>
      <c r="I563" s="172"/>
      <c r="J563" s="172"/>
      <c r="K563" s="172"/>
      <c r="L563" s="172"/>
      <c r="M563" s="172"/>
      <c r="N563" s="172"/>
      <c r="O563" s="172"/>
      <c r="P563" s="172"/>
      <c r="Q563" s="172"/>
      <c r="R563" s="172"/>
      <c r="S563" s="172"/>
      <c r="T563" s="172"/>
      <c r="U563" s="172"/>
      <c r="V563" s="172"/>
      <c r="W563" s="172"/>
      <c r="X563" s="172"/>
      <c r="Y563" s="172"/>
      <c r="Z563" s="172"/>
      <c r="AA563" s="172"/>
      <c r="AB563" s="172"/>
      <c r="AC563" s="172"/>
      <c r="AD563" s="172"/>
      <c r="AE563" s="172"/>
      <c r="AF563" s="172"/>
      <c r="AG563" s="172"/>
      <c r="AH563" s="172"/>
      <c r="AI563" s="172"/>
      <c r="AJ563" s="172"/>
      <c r="AK563" s="172"/>
    </row>
    <row r="564" spans="1:37">
      <c r="A564" s="175"/>
      <c r="B564" s="176"/>
      <c r="C564" s="175"/>
      <c r="D564" s="177"/>
      <c r="E564" s="175"/>
      <c r="F564" s="178"/>
      <c r="G564" s="172"/>
      <c r="H564" s="172"/>
      <c r="I564" s="172"/>
      <c r="J564" s="172"/>
      <c r="K564" s="172"/>
      <c r="L564" s="172"/>
      <c r="M564" s="172"/>
      <c r="N564" s="172"/>
      <c r="O564" s="172"/>
      <c r="P564" s="172"/>
      <c r="Q564" s="172"/>
      <c r="R564" s="172"/>
      <c r="S564" s="172"/>
      <c r="T564" s="172"/>
      <c r="U564" s="172"/>
      <c r="V564" s="172"/>
      <c r="W564" s="172"/>
      <c r="X564" s="172"/>
      <c r="Y564" s="172"/>
      <c r="Z564" s="172"/>
      <c r="AA564" s="172"/>
      <c r="AB564" s="172"/>
      <c r="AC564" s="172"/>
      <c r="AD564" s="172"/>
      <c r="AE564" s="172"/>
      <c r="AF564" s="172"/>
      <c r="AG564" s="172"/>
      <c r="AH564" s="172"/>
      <c r="AI564" s="172"/>
      <c r="AJ564" s="172"/>
      <c r="AK564" s="172"/>
    </row>
    <row r="565" spans="1:37">
      <c r="A565" s="175"/>
      <c r="B565" s="176"/>
      <c r="C565" s="175"/>
      <c r="D565" s="177"/>
      <c r="E565" s="175"/>
      <c r="F565" s="178"/>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c r="AE565" s="172"/>
      <c r="AF565" s="172"/>
      <c r="AG565" s="172"/>
      <c r="AH565" s="172"/>
      <c r="AI565" s="172"/>
      <c r="AJ565" s="172"/>
      <c r="AK565" s="172"/>
    </row>
    <row r="566" spans="1:37">
      <c r="A566" s="175"/>
      <c r="B566" s="176"/>
      <c r="C566" s="175"/>
      <c r="D566" s="177"/>
      <c r="E566" s="175"/>
      <c r="F566" s="178"/>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2"/>
    </row>
    <row r="567" spans="1:37">
      <c r="A567" s="175"/>
      <c r="B567" s="176"/>
      <c r="C567" s="175"/>
      <c r="D567" s="177"/>
      <c r="E567" s="175"/>
      <c r="F567" s="178"/>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c r="AE567" s="172"/>
      <c r="AF567" s="172"/>
      <c r="AG567" s="172"/>
      <c r="AH567" s="172"/>
      <c r="AI567" s="172"/>
      <c r="AJ567" s="172"/>
      <c r="AK567" s="172"/>
    </row>
    <row r="568" spans="1:37">
      <c r="A568" s="175"/>
      <c r="B568" s="176"/>
      <c r="C568" s="175"/>
      <c r="D568" s="177"/>
      <c r="E568" s="175"/>
      <c r="F568" s="178"/>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2"/>
      <c r="AK568" s="172"/>
    </row>
    <row r="569" spans="1:37">
      <c r="A569" s="175"/>
      <c r="B569" s="176"/>
      <c r="C569" s="175"/>
      <c r="D569" s="177"/>
      <c r="E569" s="175"/>
      <c r="F569" s="178"/>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2"/>
      <c r="AK569" s="172"/>
    </row>
    <row r="570" spans="1:37">
      <c r="A570" s="175"/>
      <c r="B570" s="176"/>
      <c r="C570" s="175"/>
      <c r="D570" s="177"/>
      <c r="E570" s="175"/>
      <c r="F570" s="178"/>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row>
    <row r="571" spans="1:37">
      <c r="A571" s="175"/>
      <c r="B571" s="176"/>
      <c r="C571" s="175"/>
      <c r="D571" s="177"/>
      <c r="E571" s="175"/>
      <c r="F571" s="178"/>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c r="AE571" s="172"/>
      <c r="AF571" s="172"/>
      <c r="AG571" s="172"/>
      <c r="AH571" s="172"/>
      <c r="AI571" s="172"/>
      <c r="AJ571" s="172"/>
      <c r="AK571" s="172"/>
    </row>
    <row r="572" spans="1:37">
      <c r="A572" s="175"/>
      <c r="B572" s="176"/>
      <c r="C572" s="175"/>
      <c r="D572" s="177"/>
      <c r="E572" s="175"/>
      <c r="F572" s="178"/>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row>
    <row r="573" spans="1:37">
      <c r="A573" s="175"/>
      <c r="B573" s="176"/>
      <c r="C573" s="175"/>
      <c r="D573" s="177"/>
      <c r="E573" s="175"/>
      <c r="F573" s="178"/>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2"/>
    </row>
    <row r="574" spans="1:37">
      <c r="A574" s="175"/>
      <c r="B574" s="176"/>
      <c r="C574" s="175"/>
      <c r="D574" s="177"/>
      <c r="E574" s="175"/>
      <c r="F574" s="178"/>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2"/>
    </row>
    <row r="575" spans="1:37">
      <c r="A575" s="175"/>
      <c r="B575" s="176"/>
      <c r="C575" s="175"/>
      <c r="D575" s="177"/>
      <c r="E575" s="175"/>
      <c r="F575" s="178"/>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2"/>
    </row>
    <row r="576" spans="1:37">
      <c r="A576" s="175"/>
      <c r="B576" s="176"/>
      <c r="C576" s="175"/>
      <c r="D576" s="177"/>
      <c r="E576" s="175"/>
      <c r="F576" s="178"/>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2"/>
    </row>
    <row r="577" spans="1:37">
      <c r="A577" s="175"/>
      <c r="B577" s="176"/>
      <c r="C577" s="175"/>
      <c r="D577" s="177"/>
      <c r="E577" s="175"/>
      <c r="F577" s="178"/>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c r="AE577" s="172"/>
      <c r="AF577" s="172"/>
      <c r="AG577" s="172"/>
      <c r="AH577" s="172"/>
      <c r="AI577" s="172"/>
      <c r="AJ577" s="172"/>
      <c r="AK577" s="172"/>
    </row>
    <row r="578" spans="1:37">
      <c r="A578" s="175"/>
      <c r="B578" s="176"/>
      <c r="C578" s="175"/>
      <c r="D578" s="177"/>
      <c r="E578" s="175"/>
      <c r="F578" s="178"/>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c r="AJ578" s="172"/>
      <c r="AK578" s="172"/>
    </row>
    <row r="579" spans="1:37">
      <c r="A579" s="175"/>
      <c r="B579" s="176"/>
      <c r="C579" s="175"/>
      <c r="D579" s="177"/>
      <c r="E579" s="175"/>
      <c r="F579" s="178"/>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c r="AJ579" s="172"/>
      <c r="AK579" s="172"/>
    </row>
    <row r="580" spans="1:37">
      <c r="A580" s="175"/>
      <c r="B580" s="176"/>
      <c r="C580" s="175"/>
      <c r="D580" s="177"/>
      <c r="E580" s="175"/>
      <c r="F580" s="178"/>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2"/>
    </row>
    <row r="581" spans="1:37">
      <c r="A581" s="175"/>
      <c r="B581" s="176"/>
      <c r="C581" s="175"/>
      <c r="D581" s="177"/>
      <c r="E581" s="175"/>
      <c r="F581" s="178"/>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c r="AJ581" s="172"/>
      <c r="AK581" s="172"/>
    </row>
    <row r="582" spans="1:37">
      <c r="A582" s="175"/>
      <c r="B582" s="176"/>
      <c r="C582" s="175"/>
      <c r="D582" s="177"/>
      <c r="E582" s="175"/>
      <c r="F582" s="178"/>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c r="AJ582" s="172"/>
      <c r="AK582" s="172"/>
    </row>
    <row r="583" spans="1:37">
      <c r="A583" s="175"/>
      <c r="B583" s="176"/>
      <c r="C583" s="175"/>
      <c r="D583" s="177"/>
      <c r="E583" s="175"/>
      <c r="F583" s="178"/>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c r="AJ583" s="172"/>
      <c r="AK583" s="172"/>
    </row>
    <row r="584" spans="1:37">
      <c r="A584" s="175"/>
      <c r="B584" s="176"/>
      <c r="C584" s="175"/>
      <c r="D584" s="177"/>
      <c r="E584" s="175"/>
      <c r="F584" s="178"/>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c r="AJ584" s="172"/>
      <c r="AK584" s="172"/>
    </row>
    <row r="585" spans="1:37">
      <c r="A585" s="175"/>
      <c r="B585" s="176"/>
      <c r="C585" s="175"/>
      <c r="D585" s="177"/>
      <c r="E585" s="175"/>
      <c r="F585" s="178"/>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2"/>
    </row>
    <row r="586" spans="1:37">
      <c r="A586" s="175"/>
      <c r="B586" s="176"/>
      <c r="C586" s="175"/>
      <c r="D586" s="177"/>
      <c r="E586" s="175"/>
      <c r="F586" s="178"/>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c r="AJ586" s="172"/>
      <c r="AK586" s="172"/>
    </row>
    <row r="587" spans="1:37">
      <c r="A587" s="175"/>
      <c r="B587" s="176"/>
      <c r="C587" s="175"/>
      <c r="D587" s="177"/>
      <c r="E587" s="175"/>
      <c r="F587" s="178"/>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c r="AJ587" s="172"/>
      <c r="AK587" s="172"/>
    </row>
    <row r="588" spans="1:37">
      <c r="A588" s="175"/>
      <c r="B588" s="176"/>
      <c r="C588" s="175"/>
      <c r="D588" s="177"/>
      <c r="E588" s="175"/>
      <c r="F588" s="178"/>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2"/>
    </row>
    <row r="589" spans="1:37">
      <c r="A589" s="175"/>
      <c r="B589" s="176"/>
      <c r="C589" s="175"/>
      <c r="D589" s="177"/>
      <c r="E589" s="175"/>
      <c r="F589" s="178"/>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row>
    <row r="590" spans="1:37">
      <c r="A590" s="175"/>
      <c r="B590" s="176"/>
      <c r="C590" s="175"/>
      <c r="D590" s="177"/>
      <c r="E590" s="175"/>
      <c r="F590" s="178"/>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row>
    <row r="591" spans="1:37">
      <c r="A591" s="175"/>
      <c r="B591" s="176"/>
      <c r="C591" s="175"/>
      <c r="D591" s="177"/>
      <c r="E591" s="175"/>
      <c r="F591" s="178"/>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row>
    <row r="592" spans="1:37">
      <c r="A592" s="175"/>
      <c r="B592" s="176"/>
      <c r="C592" s="175"/>
      <c r="D592" s="177"/>
      <c r="E592" s="175"/>
      <c r="F592" s="178"/>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c r="AJ592" s="172"/>
      <c r="AK592" s="172"/>
    </row>
    <row r="593" spans="1:37">
      <c r="A593" s="175"/>
      <c r="B593" s="176"/>
      <c r="C593" s="175"/>
      <c r="D593" s="177"/>
      <c r="E593" s="175"/>
      <c r="F593" s="178"/>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c r="AJ593" s="172"/>
      <c r="AK593" s="172"/>
    </row>
    <row r="594" spans="1:37">
      <c r="A594" s="175"/>
      <c r="B594" s="176"/>
      <c r="C594" s="175"/>
      <c r="D594" s="177"/>
      <c r="E594" s="175"/>
      <c r="F594" s="178"/>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c r="AJ594" s="172"/>
      <c r="AK594" s="172"/>
    </row>
    <row r="595" spans="1:37">
      <c r="A595" s="175"/>
      <c r="B595" s="176"/>
      <c r="C595" s="175"/>
      <c r="D595" s="177"/>
      <c r="E595" s="175"/>
      <c r="F595" s="178"/>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c r="AD595" s="172"/>
      <c r="AE595" s="172"/>
      <c r="AF595" s="172"/>
      <c r="AG595" s="172"/>
      <c r="AH595" s="172"/>
      <c r="AI595" s="172"/>
      <c r="AJ595" s="172"/>
      <c r="AK595" s="172"/>
    </row>
    <row r="596" spans="1:37">
      <c r="A596" s="175"/>
      <c r="B596" s="176"/>
      <c r="C596" s="175"/>
      <c r="D596" s="177"/>
      <c r="E596" s="175"/>
      <c r="F596" s="178"/>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c r="AD596" s="172"/>
      <c r="AE596" s="172"/>
      <c r="AF596" s="172"/>
      <c r="AG596" s="172"/>
      <c r="AH596" s="172"/>
      <c r="AI596" s="172"/>
      <c r="AJ596" s="172"/>
      <c r="AK596" s="172"/>
    </row>
    <row r="597" spans="1:37">
      <c r="A597" s="175"/>
      <c r="B597" s="176"/>
      <c r="C597" s="175"/>
      <c r="D597" s="177"/>
      <c r="E597" s="175"/>
      <c r="F597" s="178"/>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c r="AD597" s="172"/>
      <c r="AE597" s="172"/>
      <c r="AF597" s="172"/>
      <c r="AG597" s="172"/>
      <c r="AH597" s="172"/>
      <c r="AI597" s="172"/>
      <c r="AJ597" s="172"/>
      <c r="AK597" s="172"/>
    </row>
    <row r="598" spans="1:37">
      <c r="A598" s="175"/>
      <c r="B598" s="176"/>
      <c r="C598" s="175"/>
      <c r="D598" s="177"/>
      <c r="E598" s="175"/>
      <c r="F598" s="178"/>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c r="AJ598" s="172"/>
      <c r="AK598" s="172"/>
    </row>
    <row r="599" spans="1:37">
      <c r="A599" s="175"/>
      <c r="B599" s="176"/>
      <c r="C599" s="175"/>
      <c r="D599" s="177"/>
      <c r="E599" s="175"/>
      <c r="F599" s="178"/>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c r="AJ599" s="172"/>
      <c r="AK599" s="172"/>
    </row>
    <row r="600" spans="1:37">
      <c r="A600" s="175"/>
      <c r="B600" s="176"/>
      <c r="C600" s="175"/>
      <c r="D600" s="177"/>
      <c r="E600" s="175"/>
      <c r="F600" s="178"/>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c r="AJ600" s="172"/>
      <c r="AK600" s="172"/>
    </row>
    <row r="601" spans="1:37">
      <c r="A601" s="175"/>
      <c r="B601" s="176"/>
      <c r="C601" s="175"/>
      <c r="D601" s="177"/>
      <c r="E601" s="175"/>
      <c r="F601" s="178"/>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172"/>
      <c r="AK601" s="172"/>
    </row>
    <row r="602" spans="1:37">
      <c r="A602" s="175"/>
      <c r="B602" s="176"/>
      <c r="C602" s="175"/>
      <c r="D602" s="177"/>
      <c r="E602" s="175"/>
      <c r="F602" s="178"/>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172"/>
      <c r="AK602" s="172"/>
    </row>
    <row r="603" spans="1:37">
      <c r="A603" s="175"/>
      <c r="B603" s="176"/>
      <c r="C603" s="175"/>
      <c r="D603" s="177"/>
      <c r="E603" s="175"/>
      <c r="F603" s="178"/>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2"/>
    </row>
    <row r="604" spans="1:37">
      <c r="A604" s="175"/>
      <c r="B604" s="176"/>
      <c r="C604" s="175"/>
      <c r="D604" s="177"/>
      <c r="E604" s="175"/>
      <c r="F604" s="178"/>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c r="AJ604" s="172"/>
      <c r="AK604" s="172"/>
    </row>
    <row r="605" spans="1:37">
      <c r="A605" s="175"/>
      <c r="B605" s="176"/>
      <c r="C605" s="175"/>
      <c r="D605" s="177"/>
      <c r="E605" s="175"/>
      <c r="F605" s="178"/>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c r="AJ605" s="172"/>
      <c r="AK605" s="172"/>
    </row>
    <row r="606" spans="1:37">
      <c r="A606" s="175"/>
      <c r="B606" s="176"/>
      <c r="C606" s="175"/>
      <c r="D606" s="177"/>
      <c r="E606" s="175"/>
      <c r="F606" s="178"/>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c r="AJ606" s="172"/>
      <c r="AK606" s="172"/>
    </row>
    <row r="607" spans="1:37">
      <c r="A607" s="175"/>
      <c r="B607" s="176"/>
      <c r="C607" s="175"/>
      <c r="D607" s="177"/>
      <c r="E607" s="175"/>
      <c r="F607" s="178"/>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c r="AJ607" s="172"/>
      <c r="AK607" s="172"/>
    </row>
    <row r="608" spans="1:37">
      <c r="A608" s="175"/>
      <c r="B608" s="176"/>
      <c r="C608" s="175"/>
      <c r="D608" s="177"/>
      <c r="E608" s="175"/>
      <c r="F608" s="178"/>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2"/>
    </row>
    <row r="609" spans="1:37">
      <c r="A609" s="175"/>
      <c r="B609" s="176"/>
      <c r="C609" s="175"/>
      <c r="D609" s="177"/>
      <c r="E609" s="175"/>
      <c r="F609" s="178"/>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c r="AE609" s="172"/>
      <c r="AF609" s="172"/>
      <c r="AG609" s="172"/>
      <c r="AH609" s="172"/>
      <c r="AI609" s="172"/>
      <c r="AJ609" s="172"/>
      <c r="AK609" s="172"/>
    </row>
  </sheetData>
  <mergeCells count="66">
    <mergeCell ref="C52:C53"/>
    <mergeCell ref="D52:D53"/>
    <mergeCell ref="F52:H52"/>
    <mergeCell ref="F53:H53"/>
    <mergeCell ref="C48:C49"/>
    <mergeCell ref="D48:D49"/>
    <mergeCell ref="F48:H48"/>
    <mergeCell ref="F49:H49"/>
    <mergeCell ref="C50:C51"/>
    <mergeCell ref="D50:D51"/>
    <mergeCell ref="F50:H50"/>
    <mergeCell ref="F51:H51"/>
    <mergeCell ref="A30:A38"/>
    <mergeCell ref="C36:C38"/>
    <mergeCell ref="A13:A29"/>
    <mergeCell ref="B24:B29"/>
    <mergeCell ref="C24:C29"/>
    <mergeCell ref="B30:B32"/>
    <mergeCell ref="C30:C32"/>
    <mergeCell ref="J3:J38"/>
    <mergeCell ref="I13:I29"/>
    <mergeCell ref="I30:I38"/>
    <mergeCell ref="B36:B38"/>
    <mergeCell ref="H10:H12"/>
    <mergeCell ref="B19:B20"/>
    <mergeCell ref="C19:C20"/>
    <mergeCell ref="B21:B23"/>
    <mergeCell ref="C21:C23"/>
    <mergeCell ref="H13:H18"/>
    <mergeCell ref="H19:H20"/>
    <mergeCell ref="H21:H23"/>
    <mergeCell ref="H33:H35"/>
    <mergeCell ref="H36:H38"/>
    <mergeCell ref="B10:B12"/>
    <mergeCell ref="C10:C12"/>
    <mergeCell ref="I3:I12"/>
    <mergeCell ref="B1:E1"/>
    <mergeCell ref="H24:H29"/>
    <mergeCell ref="H30:H32"/>
    <mergeCell ref="A39:E39"/>
    <mergeCell ref="B3:B6"/>
    <mergeCell ref="C3:C6"/>
    <mergeCell ref="B7:B9"/>
    <mergeCell ref="C7:C9"/>
    <mergeCell ref="H3:H6"/>
    <mergeCell ref="H7:H9"/>
    <mergeCell ref="A3:A12"/>
    <mergeCell ref="B13:B18"/>
    <mergeCell ref="C13:C18"/>
    <mergeCell ref="B33:B35"/>
    <mergeCell ref="C33:C35"/>
    <mergeCell ref="F44:H44"/>
    <mergeCell ref="F45:H45"/>
    <mergeCell ref="F46:H46"/>
    <mergeCell ref="F47:H47"/>
    <mergeCell ref="B2:C2"/>
    <mergeCell ref="D2:E2"/>
    <mergeCell ref="F41:H41"/>
    <mergeCell ref="F42:H42"/>
    <mergeCell ref="C42:C43"/>
    <mergeCell ref="F43:H43"/>
    <mergeCell ref="C44:C45"/>
    <mergeCell ref="C46:C47"/>
    <mergeCell ref="D42:D43"/>
    <mergeCell ref="D44:D45"/>
    <mergeCell ref="D46:D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7"/>
  <sheetViews>
    <sheetView topLeftCell="A22" zoomScale="70" zoomScaleNormal="70" workbookViewId="0">
      <selection activeCell="L37" sqref="L37"/>
    </sheetView>
  </sheetViews>
  <sheetFormatPr defaultRowHeight="15"/>
  <cols>
    <col min="17" max="17" width="12.85546875" customWidth="1"/>
    <col min="18" max="18" width="9.140625" style="57"/>
    <col min="20" max="20" width="11.85546875" customWidth="1"/>
  </cols>
  <sheetData>
    <row r="1" spans="1:20" ht="39">
      <c r="A1" s="110" t="s">
        <v>246</v>
      </c>
      <c r="B1" s="266" t="s">
        <v>245</v>
      </c>
      <c r="C1" s="267"/>
      <c r="D1" s="266" t="s">
        <v>424</v>
      </c>
      <c r="E1" s="267"/>
      <c r="F1" s="266" t="s">
        <v>428</v>
      </c>
      <c r="G1" s="283"/>
      <c r="H1" s="283"/>
      <c r="I1" s="283"/>
      <c r="J1" s="283"/>
      <c r="K1" s="283"/>
      <c r="L1" s="283"/>
      <c r="M1" s="283"/>
      <c r="N1" s="283"/>
      <c r="O1" s="267"/>
      <c r="P1" s="234"/>
      <c r="Q1" s="111" t="s">
        <v>429</v>
      </c>
      <c r="R1" s="114" t="s">
        <v>430</v>
      </c>
      <c r="S1" s="111" t="s">
        <v>431</v>
      </c>
      <c r="T1" s="111" t="s">
        <v>432</v>
      </c>
    </row>
    <row r="2" spans="1:20" ht="24">
      <c r="A2" s="268" t="s">
        <v>247</v>
      </c>
      <c r="B2" s="269">
        <v>1</v>
      </c>
      <c r="C2" s="268" t="s">
        <v>253</v>
      </c>
      <c r="D2" s="62">
        <v>1.1000000000000001</v>
      </c>
      <c r="E2" s="232" t="s">
        <v>249</v>
      </c>
      <c r="F2" s="233">
        <f>'Evidence - Scores - Action Plan'!D6</f>
        <v>0</v>
      </c>
      <c r="G2" s="233">
        <f>'Evidence - Scores - Action Plan'!D7</f>
        <v>0</v>
      </c>
      <c r="H2" s="233">
        <f>'Evidence - Scores - Action Plan'!D9</f>
        <v>0</v>
      </c>
      <c r="I2" s="233">
        <f>'Evidence - Scores - Action Plan'!D10</f>
        <v>0</v>
      </c>
      <c r="J2" s="233">
        <f>'Evidence - Scores - Action Plan'!D11</f>
        <v>0</v>
      </c>
      <c r="K2" s="233">
        <f>'Evidence - Scores - Action Plan'!D16</f>
        <v>0</v>
      </c>
      <c r="L2" s="233">
        <f>'Evidence - Scores - Action Plan'!D33</f>
        <v>0</v>
      </c>
      <c r="M2" s="233">
        <f>'Evidence - Scores - Action Plan'!D35</f>
        <v>0</v>
      </c>
      <c r="N2" s="104"/>
      <c r="O2" s="104"/>
      <c r="P2" s="104"/>
      <c r="Q2" s="104">
        <f>SUM(F2+G2+H2+I2+J2+K2+L2+M2)/8</f>
        <v>0</v>
      </c>
      <c r="R2" s="115">
        <f>SUM(Q2:Q5)/4</f>
        <v>0</v>
      </c>
      <c r="S2" s="115">
        <f>SUM(Q2:Q11)/10</f>
        <v>0</v>
      </c>
      <c r="T2" s="124">
        <f>SUM(Q2:Q37)/36</f>
        <v>0</v>
      </c>
    </row>
    <row r="3" spans="1:20" ht="48">
      <c r="A3" s="268"/>
      <c r="B3" s="269"/>
      <c r="C3" s="268"/>
      <c r="D3" s="62">
        <v>1.2</v>
      </c>
      <c r="E3" s="63" t="s">
        <v>250</v>
      </c>
      <c r="F3" s="233">
        <f>'Evidence - Scores - Action Plan'!D7</f>
        <v>0</v>
      </c>
      <c r="G3" s="233">
        <f>'Evidence - Scores - Action Plan'!D9</f>
        <v>0</v>
      </c>
      <c r="H3" s="233">
        <f>'Evidence - Scores - Action Plan'!D10</f>
        <v>0</v>
      </c>
      <c r="I3" s="233">
        <f>'Evidence - Scores - Action Plan'!D11</f>
        <v>0</v>
      </c>
      <c r="J3" s="233">
        <f>'Evidence - Scores - Action Plan'!D12</f>
        <v>0</v>
      </c>
      <c r="K3" s="233">
        <f>'Evidence - Scores - Action Plan'!D13</f>
        <v>0</v>
      </c>
      <c r="L3" s="233">
        <f>'Evidence - Scores - Action Plan'!D33</f>
        <v>0</v>
      </c>
      <c r="M3" s="104"/>
      <c r="N3" s="104"/>
      <c r="O3" s="104"/>
      <c r="P3" s="104"/>
      <c r="Q3" s="104">
        <f>SUM(F3:L3)/7</f>
        <v>0</v>
      </c>
      <c r="R3" s="116"/>
      <c r="S3" s="116"/>
      <c r="T3" s="125"/>
    </row>
    <row r="4" spans="1:20" ht="48">
      <c r="A4" s="268"/>
      <c r="B4" s="269"/>
      <c r="C4" s="268"/>
      <c r="D4" s="62">
        <v>1.3</v>
      </c>
      <c r="E4" s="63" t="s">
        <v>251</v>
      </c>
      <c r="F4" s="233">
        <f>'Evidence - Scores - Action Plan'!D8</f>
        <v>0</v>
      </c>
      <c r="G4" s="233">
        <f>'Evidence - Scores - Action Plan'!D12</f>
        <v>0</v>
      </c>
      <c r="H4" s="233">
        <f>'Evidence - Scores - Action Plan'!D13</f>
        <v>0</v>
      </c>
      <c r="I4" s="233">
        <f>'Evidence - Scores - Action Plan'!D42</f>
        <v>0</v>
      </c>
      <c r="J4" s="104"/>
      <c r="K4" s="104"/>
      <c r="L4" s="104"/>
      <c r="M4" s="104"/>
      <c r="N4" s="104"/>
      <c r="O4" s="104"/>
      <c r="P4" s="104"/>
      <c r="Q4" s="104">
        <f>SUM(F4:I4)/4</f>
        <v>0</v>
      </c>
      <c r="R4" s="116"/>
      <c r="S4" s="116"/>
      <c r="T4" s="125"/>
    </row>
    <row r="5" spans="1:20" ht="60">
      <c r="A5" s="268"/>
      <c r="B5" s="269"/>
      <c r="C5" s="268"/>
      <c r="D5" s="62">
        <v>1.4</v>
      </c>
      <c r="E5" s="63" t="s">
        <v>252</v>
      </c>
      <c r="F5" s="233">
        <f>'Evidence - Scores - Action Plan'!D6</f>
        <v>0</v>
      </c>
      <c r="G5" s="233">
        <f>'Evidence - Scores - Action Plan'!D9</f>
        <v>0</v>
      </c>
      <c r="H5" s="104"/>
      <c r="I5" s="104"/>
      <c r="J5" s="104"/>
      <c r="K5" s="104"/>
      <c r="L5" s="104"/>
      <c r="M5" s="104"/>
      <c r="N5" s="104"/>
      <c r="O5" s="104"/>
      <c r="P5" s="104"/>
      <c r="Q5" s="104">
        <f>SUM(F5:G5)/2</f>
        <v>0</v>
      </c>
      <c r="R5" s="117"/>
      <c r="S5" s="116"/>
      <c r="T5" s="125"/>
    </row>
    <row r="6" spans="1:20" ht="60">
      <c r="A6" s="268"/>
      <c r="B6" s="269">
        <v>2</v>
      </c>
      <c r="C6" s="268" t="s">
        <v>254</v>
      </c>
      <c r="D6" s="62">
        <v>2.1</v>
      </c>
      <c r="E6" s="63" t="s">
        <v>257</v>
      </c>
      <c r="F6" s="233">
        <f>'Evidence - Scores - Action Plan'!D6</f>
        <v>0</v>
      </c>
      <c r="G6" s="233">
        <f>'Evidence - Scores - Action Plan'!D7</f>
        <v>0</v>
      </c>
      <c r="H6" s="233">
        <f>'Evidence - Scores - Action Plan'!D12</f>
        <v>0</v>
      </c>
      <c r="I6" s="233">
        <f>L6</f>
        <v>0</v>
      </c>
      <c r="J6" s="233">
        <f>'Evidence - Scores - Action Plan'!D22</f>
        <v>0</v>
      </c>
      <c r="K6" s="233">
        <f>'Evidence - Scores - Action Plan'!D25</f>
        <v>0</v>
      </c>
      <c r="L6" s="241">
        <f>'Evidence - Scores - Action Plan'!D8</f>
        <v>0</v>
      </c>
      <c r="M6" s="104"/>
      <c r="N6" s="104"/>
      <c r="O6" s="104"/>
      <c r="P6" s="104"/>
      <c r="Q6" s="104">
        <f>SUM(F6:L6)/7</f>
        <v>0</v>
      </c>
      <c r="R6" s="115">
        <f>SUM(Q6:Q8)/3</f>
        <v>0</v>
      </c>
      <c r="S6" s="116"/>
      <c r="T6" s="125"/>
    </row>
    <row r="7" spans="1:20" ht="48">
      <c r="A7" s="268"/>
      <c r="B7" s="269"/>
      <c r="C7" s="268"/>
      <c r="D7" s="62">
        <v>2.2000000000000002</v>
      </c>
      <c r="E7" s="63" t="s">
        <v>255</v>
      </c>
      <c r="F7" s="233">
        <f>'Evidence - Scores - Action Plan'!D12</f>
        <v>0</v>
      </c>
      <c r="G7" s="233">
        <f>'Evidence - Scores - Action Plan'!D13</f>
        <v>0</v>
      </c>
      <c r="H7" s="233">
        <f>'Evidence - Scores - Action Plan'!D26</f>
        <v>0</v>
      </c>
      <c r="I7" s="233">
        <f>'Evidence - Scores - Action Plan'!D34</f>
        <v>0</v>
      </c>
      <c r="J7" s="233">
        <f>'Evidence - Scores - Action Plan'!D37</f>
        <v>0</v>
      </c>
      <c r="K7" s="233">
        <f>'Evidence - Scores - Action Plan'!D38</f>
        <v>0</v>
      </c>
      <c r="L7" s="233">
        <f>'Evidence - Scores - Action Plan'!D39</f>
        <v>0</v>
      </c>
      <c r="M7" s="104"/>
      <c r="N7" s="104"/>
      <c r="O7" s="104"/>
      <c r="P7" s="104"/>
      <c r="Q7" s="104">
        <f>SUM(F7:L7)/7</f>
        <v>0</v>
      </c>
      <c r="R7" s="116"/>
      <c r="S7" s="116"/>
      <c r="T7" s="125"/>
    </row>
    <row r="8" spans="1:20" ht="48">
      <c r="A8" s="268"/>
      <c r="B8" s="269"/>
      <c r="C8" s="268"/>
      <c r="D8" s="62">
        <v>2.2999999999999998</v>
      </c>
      <c r="E8" s="63" t="s">
        <v>256</v>
      </c>
      <c r="F8" s="233">
        <f>'Evidence - Scores - Action Plan'!D13</f>
        <v>0</v>
      </c>
      <c r="G8" s="233">
        <f>'Evidence - Scores - Action Plan'!D11</f>
        <v>0</v>
      </c>
      <c r="H8" s="233">
        <f>'Evidence - Scores - Action Plan'!D34</f>
        <v>0</v>
      </c>
      <c r="I8" s="233">
        <f>'Evidence - Scores - Action Plan'!D44</f>
        <v>0</v>
      </c>
      <c r="J8" s="104"/>
      <c r="K8" s="104"/>
      <c r="L8" s="104"/>
      <c r="M8" s="104"/>
      <c r="N8" s="104"/>
      <c r="O8" s="104"/>
      <c r="P8" s="104"/>
      <c r="Q8" s="104">
        <f>SUM(F8:I8)/4</f>
        <v>0</v>
      </c>
      <c r="R8" s="117"/>
      <c r="S8" s="116"/>
      <c r="T8" s="125"/>
    </row>
    <row r="9" spans="1:20" ht="96">
      <c r="A9" s="268"/>
      <c r="B9" s="269">
        <v>3</v>
      </c>
      <c r="C9" s="268" t="s">
        <v>258</v>
      </c>
      <c r="D9" s="62">
        <v>3.1</v>
      </c>
      <c r="E9" s="63" t="s">
        <v>391</v>
      </c>
      <c r="F9" s="235"/>
      <c r="G9" s="233">
        <f>'Evidence - Scores - Action Plan'!D16</f>
        <v>0</v>
      </c>
      <c r="H9" s="233">
        <f>'Evidence - Scores - Action Plan'!D17</f>
        <v>0</v>
      </c>
      <c r="I9" s="233">
        <f>'Evidence - Scores - Action Plan'!D33</f>
        <v>0</v>
      </c>
      <c r="J9" s="233">
        <f>'Evidence - Scores - Action Plan'!D34</f>
        <v>0</v>
      </c>
      <c r="K9" s="233">
        <f>'Evidence - Scores - Action Plan'!D35</f>
        <v>0</v>
      </c>
      <c r="L9" s="233">
        <f>'Evidence - Scores - Action Plan'!D39</f>
        <v>0</v>
      </c>
      <c r="M9" s="233">
        <f>'Evidence - Scores - Action Plan'!D41</f>
        <v>0</v>
      </c>
      <c r="N9" s="233">
        <f>'Evidence - Scores - Action Plan'!D42</f>
        <v>0</v>
      </c>
      <c r="O9" s="233">
        <f>'Evidence - Scores - Action Plan'!D43</f>
        <v>0</v>
      </c>
      <c r="P9" s="241">
        <f>'Evidence - Scores - Action Plan'!D9</f>
        <v>0</v>
      </c>
      <c r="Q9" s="104">
        <f>SUM(G9:P9)/10</f>
        <v>0</v>
      </c>
      <c r="R9" s="115">
        <f>SUM(Q9:Q11)/3</f>
        <v>0</v>
      </c>
      <c r="S9" s="116"/>
      <c r="T9" s="125"/>
    </row>
    <row r="10" spans="1:20" ht="48">
      <c r="A10" s="268"/>
      <c r="B10" s="269"/>
      <c r="C10" s="268"/>
      <c r="D10" s="62">
        <v>3.2</v>
      </c>
      <c r="E10" s="63" t="s">
        <v>259</v>
      </c>
      <c r="F10" s="233">
        <f>'Evidence - Scores - Action Plan'!D16</f>
        <v>0</v>
      </c>
      <c r="G10" s="233">
        <f>'Evidence - Scores - Action Plan'!D18</f>
        <v>0</v>
      </c>
      <c r="H10" s="233">
        <f>'Evidence - Scores - Action Plan'!D34</f>
        <v>0</v>
      </c>
      <c r="I10" s="104"/>
      <c r="J10" s="104"/>
      <c r="K10" s="104"/>
      <c r="L10" s="104"/>
      <c r="M10" s="104"/>
      <c r="N10" s="104"/>
      <c r="O10" s="104"/>
      <c r="P10" s="104"/>
      <c r="Q10" s="104">
        <f>SUM(F10:H10)/3</f>
        <v>0</v>
      </c>
      <c r="R10" s="116"/>
      <c r="S10" s="116"/>
      <c r="T10" s="125"/>
    </row>
    <row r="11" spans="1:20" ht="72">
      <c r="A11" s="268"/>
      <c r="B11" s="269"/>
      <c r="C11" s="268"/>
      <c r="D11" s="62">
        <v>3.3</v>
      </c>
      <c r="E11" s="63" t="s">
        <v>260</v>
      </c>
      <c r="F11" s="233">
        <f>'Evidence - Scores - Action Plan'!D21</f>
        <v>0</v>
      </c>
      <c r="G11" s="104"/>
      <c r="H11" s="104"/>
      <c r="I11" s="104"/>
      <c r="J11" s="104"/>
      <c r="K11" s="104"/>
      <c r="L11" s="104"/>
      <c r="M11" s="104"/>
      <c r="N11" s="104"/>
      <c r="O11" s="104"/>
      <c r="P11" s="104"/>
      <c r="Q11" s="104">
        <f>F11</f>
        <v>0</v>
      </c>
      <c r="R11" s="117"/>
      <c r="S11" s="117"/>
      <c r="T11" s="125"/>
    </row>
    <row r="12" spans="1:20" ht="24">
      <c r="A12" s="270" t="s">
        <v>261</v>
      </c>
      <c r="B12" s="271">
        <v>4</v>
      </c>
      <c r="C12" s="270" t="s">
        <v>269</v>
      </c>
      <c r="D12" s="74">
        <v>4.0999999999999996</v>
      </c>
      <c r="E12" s="75" t="s">
        <v>262</v>
      </c>
      <c r="F12" s="233">
        <f>'Evidence - Scores - Action Plan'!D17</f>
        <v>0</v>
      </c>
      <c r="G12" s="233">
        <f>'Evidence - Scores - Action Plan'!D21</f>
        <v>0</v>
      </c>
      <c r="H12" s="233">
        <f>'Evidence - Scores - Action Plan'!D25</f>
        <v>0</v>
      </c>
      <c r="I12" s="233">
        <f>'Evidence - Scores - Action Plan'!D31</f>
        <v>0</v>
      </c>
      <c r="J12" s="233">
        <f>'Evidence - Scores - Action Plan'!D33</f>
        <v>0</v>
      </c>
      <c r="K12" s="112"/>
      <c r="L12" s="112"/>
      <c r="M12" s="112"/>
      <c r="N12" s="112"/>
      <c r="O12" s="112"/>
      <c r="P12" s="112"/>
      <c r="Q12" s="112">
        <f>SUM(F12:L12)/5</f>
        <v>0</v>
      </c>
      <c r="R12" s="118">
        <f>SUM(Q12:Q17)/6</f>
        <v>0</v>
      </c>
      <c r="S12" s="118">
        <f>SUM(Q12:Q28)/17</f>
        <v>0</v>
      </c>
      <c r="T12" s="125"/>
    </row>
    <row r="13" spans="1:20" ht="48">
      <c r="A13" s="270"/>
      <c r="B13" s="271"/>
      <c r="C13" s="270"/>
      <c r="D13" s="74">
        <v>4.2</v>
      </c>
      <c r="E13" s="75" t="s">
        <v>263</v>
      </c>
      <c r="F13" s="233">
        <f>'Evidence - Scores - Action Plan'!D27</f>
        <v>0</v>
      </c>
      <c r="G13" s="233">
        <f>'Evidence - Scores - Action Plan'!D36</f>
        <v>0</v>
      </c>
      <c r="H13" s="233">
        <f>'Evidence - Scores - Action Plan'!D38</f>
        <v>0</v>
      </c>
      <c r="I13" s="233">
        <f>'Evidence - Scores - Action Plan'!D40</f>
        <v>0</v>
      </c>
      <c r="J13" s="112"/>
      <c r="K13" s="112"/>
      <c r="L13" s="112"/>
      <c r="M13" s="112"/>
      <c r="N13" s="112"/>
      <c r="O13" s="112"/>
      <c r="P13" s="112"/>
      <c r="Q13" s="112">
        <f>SUM(F13:I13)/4</f>
        <v>0</v>
      </c>
      <c r="R13" s="119"/>
      <c r="S13" s="119"/>
      <c r="T13" s="125"/>
    </row>
    <row r="14" spans="1:20" ht="72">
      <c r="A14" s="270"/>
      <c r="B14" s="271"/>
      <c r="C14" s="270"/>
      <c r="D14" s="74">
        <v>4.3</v>
      </c>
      <c r="E14" s="75" t="s">
        <v>264</v>
      </c>
      <c r="F14" s="233">
        <f>'Evidence - Scores - Action Plan'!D27</f>
        <v>0</v>
      </c>
      <c r="G14" s="112"/>
      <c r="H14" s="112"/>
      <c r="I14" s="112"/>
      <c r="J14" s="112"/>
      <c r="K14" s="112"/>
      <c r="L14" s="112"/>
      <c r="M14" s="112"/>
      <c r="N14" s="112"/>
      <c r="O14" s="112"/>
      <c r="P14" s="112"/>
      <c r="Q14" s="112">
        <f>SUM(F14:G14)</f>
        <v>0</v>
      </c>
      <c r="R14" s="119"/>
      <c r="S14" s="119"/>
      <c r="T14" s="125"/>
    </row>
    <row r="15" spans="1:20" ht="48">
      <c r="A15" s="270"/>
      <c r="B15" s="271"/>
      <c r="C15" s="270"/>
      <c r="D15" s="74">
        <v>4.4000000000000004</v>
      </c>
      <c r="E15" s="75" t="s">
        <v>267</v>
      </c>
      <c r="F15" s="233">
        <f>'Evidence - Scores - Action Plan'!D45</f>
        <v>0</v>
      </c>
      <c r="G15" s="112"/>
      <c r="H15" s="112"/>
      <c r="I15" s="112"/>
      <c r="J15" s="112"/>
      <c r="K15" s="112"/>
      <c r="L15" s="112"/>
      <c r="M15" s="112"/>
      <c r="N15" s="112"/>
      <c r="O15" s="112"/>
      <c r="P15" s="112"/>
      <c r="Q15" s="112">
        <f>F15</f>
        <v>0</v>
      </c>
      <c r="R15" s="119"/>
      <c r="S15" s="119"/>
      <c r="T15" s="125"/>
    </row>
    <row r="16" spans="1:20" ht="60">
      <c r="A16" s="270"/>
      <c r="B16" s="271"/>
      <c r="C16" s="270"/>
      <c r="D16" s="74">
        <v>4.5</v>
      </c>
      <c r="E16" s="75" t="s">
        <v>265</v>
      </c>
      <c r="F16" s="233">
        <f>'Evidence - Scores - Action Plan'!D45</f>
        <v>0</v>
      </c>
      <c r="G16" s="112"/>
      <c r="H16" s="112"/>
      <c r="I16" s="112"/>
      <c r="J16" s="112"/>
      <c r="K16" s="112"/>
      <c r="L16" s="112"/>
      <c r="M16" s="112"/>
      <c r="N16" s="112"/>
      <c r="O16" s="112"/>
      <c r="P16" s="112"/>
      <c r="Q16" s="112">
        <f>F16</f>
        <v>0</v>
      </c>
      <c r="R16" s="119"/>
      <c r="S16" s="119"/>
      <c r="T16" s="125"/>
    </row>
    <row r="17" spans="1:20" ht="48">
      <c r="A17" s="270"/>
      <c r="B17" s="271"/>
      <c r="C17" s="270"/>
      <c r="D17" s="74">
        <v>4.5999999999999996</v>
      </c>
      <c r="E17" s="75" t="s">
        <v>266</v>
      </c>
      <c r="F17" s="233">
        <f>'Evidence - Scores - Action Plan'!D6</f>
        <v>0</v>
      </c>
      <c r="G17" s="233">
        <f>'Evidence - Scores - Action Plan'!D46</f>
        <v>0</v>
      </c>
      <c r="H17" s="112"/>
      <c r="I17" s="112"/>
      <c r="J17" s="112"/>
      <c r="K17" s="112"/>
      <c r="L17" s="112"/>
      <c r="M17" s="112"/>
      <c r="N17" s="112"/>
      <c r="O17" s="112"/>
      <c r="P17" s="112"/>
      <c r="Q17" s="112">
        <f>SUM(F17:G17)/2</f>
        <v>0</v>
      </c>
      <c r="R17" s="120"/>
      <c r="S17" s="119"/>
      <c r="T17" s="125"/>
    </row>
    <row r="18" spans="1:20" ht="72">
      <c r="A18" s="270"/>
      <c r="B18" s="271">
        <v>5</v>
      </c>
      <c r="C18" s="270" t="s">
        <v>268</v>
      </c>
      <c r="D18" s="74">
        <v>5.0999999999999996</v>
      </c>
      <c r="E18" s="75" t="s">
        <v>270</v>
      </c>
      <c r="F18" s="233">
        <f>'Evidence - Scores - Action Plan'!D22</f>
        <v>0</v>
      </c>
      <c r="G18" s="233">
        <f>'Evidence - Scores - Action Plan'!D25</f>
        <v>0</v>
      </c>
      <c r="H18" s="233">
        <f>'Evidence - Scores - Action Plan'!D36</f>
        <v>0</v>
      </c>
      <c r="I18" s="233">
        <f>'Evidence - Scores - Action Plan'!D40</f>
        <v>0</v>
      </c>
      <c r="J18" s="112"/>
      <c r="K18" s="112"/>
      <c r="L18" s="112"/>
      <c r="M18" s="112"/>
      <c r="N18" s="112"/>
      <c r="O18" s="112"/>
      <c r="P18" s="112"/>
      <c r="Q18" s="112">
        <f>SUM(F18:I18)/4</f>
        <v>0</v>
      </c>
      <c r="R18" s="118">
        <f>SUM(Q18:Q19)/2</f>
        <v>0</v>
      </c>
      <c r="S18" s="119"/>
      <c r="T18" s="125"/>
    </row>
    <row r="19" spans="1:20" ht="48">
      <c r="A19" s="270"/>
      <c r="B19" s="271"/>
      <c r="C19" s="270"/>
      <c r="D19" s="74">
        <v>5.2</v>
      </c>
      <c r="E19" s="75" t="s">
        <v>271</v>
      </c>
      <c r="F19" s="233">
        <f>'Evidence - Scores - Action Plan'!D22</f>
        <v>0</v>
      </c>
      <c r="G19" s="233">
        <f>'Evidence - Scores - Action Plan'!D47</f>
        <v>0</v>
      </c>
      <c r="H19" s="112"/>
      <c r="I19" s="112"/>
      <c r="J19" s="112"/>
      <c r="K19" s="112"/>
      <c r="L19" s="112"/>
      <c r="M19" s="112"/>
      <c r="N19" s="112"/>
      <c r="O19" s="112"/>
      <c r="P19" s="112"/>
      <c r="Q19" s="112">
        <f>SUM(F19:G19)/2</f>
        <v>0</v>
      </c>
      <c r="R19" s="120"/>
      <c r="S19" s="119"/>
      <c r="T19" s="125"/>
    </row>
    <row r="20" spans="1:20" ht="24">
      <c r="A20" s="270"/>
      <c r="B20" s="271">
        <v>6</v>
      </c>
      <c r="C20" s="270" t="s">
        <v>272</v>
      </c>
      <c r="D20" s="74">
        <v>6.1</v>
      </c>
      <c r="E20" s="75" t="s">
        <v>273</v>
      </c>
      <c r="F20" s="233">
        <f>'Evidence - Scores - Action Plan'!D16</f>
        <v>0</v>
      </c>
      <c r="G20" s="233">
        <f>'Evidence - Scores - Action Plan'!D25</f>
        <v>0</v>
      </c>
      <c r="H20" s="233">
        <f>'Evidence - Scores - Action Plan'!D31</f>
        <v>0</v>
      </c>
      <c r="I20" s="233">
        <f>'Evidence - Scores - Action Plan'!D34</f>
        <v>0</v>
      </c>
      <c r="J20" s="233">
        <f>'Evidence - Scores - Action Plan'!D36</f>
        <v>0</v>
      </c>
      <c r="K20" s="233">
        <f>'Evidence - Scores - Action Plan'!D47</f>
        <v>0</v>
      </c>
      <c r="L20" s="112"/>
      <c r="M20" s="112"/>
      <c r="N20" s="112"/>
      <c r="O20" s="112"/>
      <c r="P20" s="112"/>
      <c r="Q20" s="112">
        <f>SUM(F20:K20)/6</f>
        <v>0</v>
      </c>
      <c r="R20" s="118">
        <f>SUM(Q20:Q22)/3</f>
        <v>0</v>
      </c>
      <c r="S20" s="119"/>
      <c r="T20" s="125"/>
    </row>
    <row r="21" spans="1:20" ht="24">
      <c r="A21" s="270"/>
      <c r="B21" s="271"/>
      <c r="C21" s="270"/>
      <c r="D21" s="74">
        <v>6.2</v>
      </c>
      <c r="E21" s="75" t="s">
        <v>274</v>
      </c>
      <c r="F21" s="233">
        <f>'Evidence - Scores - Action Plan'!D16</f>
        <v>0</v>
      </c>
      <c r="G21" s="233">
        <f>'Evidence - Scores - Action Plan'!D34</f>
        <v>0</v>
      </c>
      <c r="H21" s="112"/>
      <c r="I21" s="112"/>
      <c r="J21" s="112"/>
      <c r="K21" s="112"/>
      <c r="L21" s="112"/>
      <c r="M21" s="112"/>
      <c r="N21" s="112"/>
      <c r="O21" s="112"/>
      <c r="P21" s="112"/>
      <c r="Q21" s="112">
        <f>SUM(F21:G21)/2</f>
        <v>0</v>
      </c>
      <c r="R21" s="119"/>
      <c r="S21" s="119"/>
      <c r="T21" s="125"/>
    </row>
    <row r="22" spans="1:20" ht="36">
      <c r="A22" s="270"/>
      <c r="B22" s="271"/>
      <c r="C22" s="270"/>
      <c r="D22" s="74">
        <v>6.3</v>
      </c>
      <c r="E22" s="75" t="s">
        <v>275</v>
      </c>
      <c r="F22" s="233">
        <f>'Evidence - Scores - Action Plan'!D22</f>
        <v>0</v>
      </c>
      <c r="G22" s="233">
        <f>'Evidence - Scores - Action Plan'!D47</f>
        <v>0</v>
      </c>
      <c r="H22" s="112"/>
      <c r="I22" s="112"/>
      <c r="J22" s="112"/>
      <c r="K22" s="112"/>
      <c r="L22" s="112"/>
      <c r="M22" s="112"/>
      <c r="N22" s="112"/>
      <c r="O22" s="112"/>
      <c r="P22" s="112"/>
      <c r="Q22" s="112">
        <f>SUM(F22:G22)/2</f>
        <v>0</v>
      </c>
      <c r="R22" s="120"/>
      <c r="S22" s="119"/>
      <c r="T22" s="125"/>
    </row>
    <row r="23" spans="1:20" ht="24">
      <c r="A23" s="270"/>
      <c r="B23" s="271">
        <v>7</v>
      </c>
      <c r="C23" s="270" t="s">
        <v>276</v>
      </c>
      <c r="D23" s="74">
        <v>7.1</v>
      </c>
      <c r="E23" s="75" t="s">
        <v>277</v>
      </c>
      <c r="F23" s="233">
        <f>'Evidence - Scores - Action Plan'!D47</f>
        <v>0</v>
      </c>
      <c r="G23" s="112"/>
      <c r="H23" s="112"/>
      <c r="I23" s="112"/>
      <c r="J23" s="112"/>
      <c r="K23" s="112"/>
      <c r="L23" s="112"/>
      <c r="M23" s="112"/>
      <c r="N23" s="112"/>
      <c r="O23" s="112"/>
      <c r="P23" s="112"/>
      <c r="Q23" s="112">
        <f>F23</f>
        <v>0</v>
      </c>
      <c r="R23" s="118">
        <f>SUM(Q23:Q28)/6</f>
        <v>0</v>
      </c>
      <c r="S23" s="119"/>
      <c r="T23" s="125"/>
    </row>
    <row r="24" spans="1:20" ht="72">
      <c r="A24" s="270"/>
      <c r="B24" s="271"/>
      <c r="C24" s="270"/>
      <c r="D24" s="74">
        <v>7.2</v>
      </c>
      <c r="E24" s="75" t="s">
        <v>278</v>
      </c>
      <c r="F24" s="233">
        <f>'Evidence - Scores - Action Plan'!D25</f>
        <v>0</v>
      </c>
      <c r="G24" s="233">
        <f>'Evidence - Scores - Action Plan'!D31</f>
        <v>0</v>
      </c>
      <c r="H24" s="233">
        <f>'Evidence - Scores - Action Plan'!D49</f>
        <v>0</v>
      </c>
      <c r="I24" s="233">
        <f>'Evidence - Scores - Action Plan'!D26</f>
        <v>0</v>
      </c>
      <c r="J24" s="112"/>
      <c r="K24" s="112"/>
      <c r="L24" s="112"/>
      <c r="M24" s="112"/>
      <c r="N24" s="112"/>
      <c r="O24" s="112"/>
      <c r="P24" s="112"/>
      <c r="Q24" s="112">
        <f>SUM(F24:H24)/3</f>
        <v>0</v>
      </c>
      <c r="R24" s="119"/>
      <c r="S24" s="119"/>
      <c r="T24" s="125"/>
    </row>
    <row r="25" spans="1:20" ht="60">
      <c r="A25" s="270"/>
      <c r="B25" s="271"/>
      <c r="C25" s="270"/>
      <c r="D25" s="74">
        <v>7.3</v>
      </c>
      <c r="E25" s="75" t="s">
        <v>340</v>
      </c>
      <c r="F25" s="233">
        <f>'Evidence - Scores - Action Plan'!D34</f>
        <v>0</v>
      </c>
      <c r="G25" s="233">
        <f>'Evidence - Scores - Action Plan'!D49</f>
        <v>0</v>
      </c>
      <c r="H25" s="112"/>
      <c r="I25" s="112"/>
      <c r="J25" s="112"/>
      <c r="K25" s="112"/>
      <c r="L25" s="112"/>
      <c r="M25" s="112"/>
      <c r="N25" s="112"/>
      <c r="O25" s="112"/>
      <c r="P25" s="112"/>
      <c r="Q25" s="112">
        <f>SUM(F25:G25)/2</f>
        <v>0</v>
      </c>
      <c r="R25" s="119"/>
      <c r="S25" s="119"/>
      <c r="T25" s="125"/>
    </row>
    <row r="26" spans="1:20" ht="60">
      <c r="A26" s="270"/>
      <c r="B26" s="271"/>
      <c r="C26" s="270"/>
      <c r="D26" s="74">
        <v>7.4</v>
      </c>
      <c r="E26" s="75" t="s">
        <v>279</v>
      </c>
      <c r="F26" s="233">
        <f>'Evidence - Scores - Action Plan'!D49</f>
        <v>0</v>
      </c>
      <c r="G26" s="112"/>
      <c r="H26" s="112"/>
      <c r="I26" s="112"/>
      <c r="J26" s="112"/>
      <c r="K26" s="112"/>
      <c r="L26" s="112"/>
      <c r="M26" s="112"/>
      <c r="N26" s="112"/>
      <c r="O26" s="112"/>
      <c r="P26" s="112"/>
      <c r="Q26" s="112">
        <f>F26</f>
        <v>0</v>
      </c>
      <c r="R26" s="119"/>
      <c r="S26" s="119"/>
      <c r="T26" s="125"/>
    </row>
    <row r="27" spans="1:20" ht="36">
      <c r="A27" s="270"/>
      <c r="B27" s="271"/>
      <c r="C27" s="270"/>
      <c r="D27" s="74">
        <v>7.5</v>
      </c>
      <c r="E27" s="75" t="s">
        <v>280</v>
      </c>
      <c r="F27" s="233">
        <f>'Evidence - Scores - Action Plan'!D6</f>
        <v>0</v>
      </c>
      <c r="G27" s="233">
        <f>'Evidence - Scores - Action Plan'!D10</f>
        <v>0</v>
      </c>
      <c r="H27" s="233">
        <f>'Evidence - Scores - Action Plan'!D37</f>
        <v>0</v>
      </c>
      <c r="I27" s="233">
        <f>'Evidence - Scores - Action Plan'!D40</f>
        <v>0</v>
      </c>
      <c r="J27" s="233">
        <f>'Evidence - Scores - Action Plan'!D47</f>
        <v>0</v>
      </c>
      <c r="K27" s="233">
        <f>'Evidence - Scores - Action Plan'!D49</f>
        <v>0</v>
      </c>
      <c r="L27" s="233">
        <f>'Evidence - Scores - Action Plan'!D50</f>
        <v>0</v>
      </c>
      <c r="M27" s="112"/>
      <c r="N27" s="112"/>
      <c r="O27" s="112"/>
      <c r="P27" s="112"/>
      <c r="Q27" s="112">
        <f>SUM(F27:L27)/7</f>
        <v>0</v>
      </c>
      <c r="R27" s="119"/>
      <c r="S27" s="119"/>
      <c r="T27" s="125"/>
    </row>
    <row r="28" spans="1:20" ht="60">
      <c r="A28" s="270"/>
      <c r="B28" s="271"/>
      <c r="C28" s="270"/>
      <c r="D28" s="74">
        <v>7.6</v>
      </c>
      <c r="E28" s="75" t="s">
        <v>281</v>
      </c>
      <c r="F28" s="233">
        <f>'Evidence - Scores - Action Plan'!D8</f>
        <v>0</v>
      </c>
      <c r="G28" s="233">
        <f>'Evidence - Scores - Action Plan'!D11</f>
        <v>0</v>
      </c>
      <c r="H28" s="233">
        <f>'Evidence - Scores - Action Plan'!D15</f>
        <v>0</v>
      </c>
      <c r="I28" s="233">
        <f>'Evidence - Scores - Action Plan'!D52</f>
        <v>0</v>
      </c>
      <c r="J28" s="112"/>
      <c r="K28" s="112"/>
      <c r="L28" s="112"/>
      <c r="M28" s="112"/>
      <c r="N28" s="112"/>
      <c r="O28" s="112"/>
      <c r="P28" s="112"/>
      <c r="Q28" s="112">
        <f>SUM(F28:I28)/4</f>
        <v>0</v>
      </c>
      <c r="R28" s="120"/>
      <c r="S28" s="120"/>
      <c r="T28" s="125"/>
    </row>
    <row r="29" spans="1:20" ht="36">
      <c r="A29" s="272" t="s">
        <v>282</v>
      </c>
      <c r="B29" s="273">
        <v>8</v>
      </c>
      <c r="C29" s="272" t="s">
        <v>284</v>
      </c>
      <c r="D29" s="83">
        <v>8.1</v>
      </c>
      <c r="E29" s="84" t="s">
        <v>283</v>
      </c>
      <c r="F29" s="233">
        <f>'Evidence - Scores - Action Plan'!D13</f>
        <v>0</v>
      </c>
      <c r="G29" s="233">
        <f>'Evidence - Scores - Action Plan'!D20</f>
        <v>0</v>
      </c>
      <c r="H29" s="233">
        <f>'Evidence - Scores - Action Plan'!D31</f>
        <v>0</v>
      </c>
      <c r="I29" s="233">
        <f>'Evidence - Scores - Action Plan'!D33</f>
        <v>0</v>
      </c>
      <c r="J29" s="233">
        <f>'Evidence - Scores - Action Plan'!D34</f>
        <v>0</v>
      </c>
      <c r="K29" s="233">
        <f>'Evidence - Scores - Action Plan'!D35</f>
        <v>0</v>
      </c>
      <c r="L29" s="233">
        <f>'Evidence - Scores - Action Plan'!D40</f>
        <v>0</v>
      </c>
      <c r="M29" s="113"/>
      <c r="N29" s="113"/>
      <c r="O29" s="113"/>
      <c r="P29" s="113"/>
      <c r="Q29" s="113">
        <f>SUM(F29:L29)/7</f>
        <v>0</v>
      </c>
      <c r="R29" s="121">
        <f>SUM(Q29:Q31)/3</f>
        <v>0</v>
      </c>
      <c r="S29" s="121">
        <f>SUM(Q29:Q37)/9</f>
        <v>0</v>
      </c>
      <c r="T29" s="125"/>
    </row>
    <row r="30" spans="1:20" ht="48">
      <c r="A30" s="272"/>
      <c r="B30" s="273"/>
      <c r="C30" s="272"/>
      <c r="D30" s="83">
        <v>8.1999999999999993</v>
      </c>
      <c r="E30" s="84" t="s">
        <v>285</v>
      </c>
      <c r="F30" s="233">
        <f>'Evidence - Scores - Action Plan'!D17</f>
        <v>0</v>
      </c>
      <c r="G30" s="233">
        <f>'Evidence - Scores - Action Plan'!D22</f>
        <v>0</v>
      </c>
      <c r="H30" s="233">
        <f>'Evidence - Scores - Action Plan'!D23</f>
        <v>0</v>
      </c>
      <c r="I30" s="233">
        <f>'Evidence - Scores - Action Plan'!D36</f>
        <v>0</v>
      </c>
      <c r="J30" s="233">
        <f>'Evidence - Scores - Action Plan'!D44</f>
        <v>0</v>
      </c>
      <c r="K30" s="233">
        <f>'Evidence - Scores - Action Plan'!D42</f>
        <v>0</v>
      </c>
      <c r="L30" s="235"/>
      <c r="M30" s="241">
        <f>'Evidence - Scores - Action Plan'!D32</f>
        <v>0</v>
      </c>
      <c r="N30" s="241">
        <f>'Evidence - Scores - Action Plan'!D35</f>
        <v>0</v>
      </c>
      <c r="O30" s="113"/>
      <c r="P30" s="113"/>
      <c r="Q30" s="113">
        <f>SUM(F30:N30)/8</f>
        <v>0</v>
      </c>
      <c r="R30" s="122"/>
      <c r="S30" s="122"/>
      <c r="T30" s="125"/>
    </row>
    <row r="31" spans="1:20" ht="36">
      <c r="A31" s="272"/>
      <c r="B31" s="273"/>
      <c r="C31" s="272"/>
      <c r="D31" s="83">
        <v>8.3000000000000007</v>
      </c>
      <c r="E31" s="84" t="s">
        <v>286</v>
      </c>
      <c r="F31" s="233">
        <f>'Evidence - Scores - Action Plan'!D16</f>
        <v>0</v>
      </c>
      <c r="G31" s="233">
        <f>'Evidence - Scores - Action Plan'!D28</f>
        <v>0</v>
      </c>
      <c r="H31" s="113"/>
      <c r="I31" s="113"/>
      <c r="J31" s="113"/>
      <c r="K31" s="113"/>
      <c r="L31" s="113"/>
      <c r="M31" s="113"/>
      <c r="N31" s="113"/>
      <c r="O31" s="113"/>
      <c r="P31" s="113"/>
      <c r="Q31" s="113">
        <f>SUM(F31:G31)/2</f>
        <v>0</v>
      </c>
      <c r="R31" s="123"/>
      <c r="S31" s="122"/>
      <c r="T31" s="125"/>
    </row>
    <row r="32" spans="1:20" ht="48">
      <c r="A32" s="272"/>
      <c r="B32" s="273">
        <v>9</v>
      </c>
      <c r="C32" s="272" t="s">
        <v>287</v>
      </c>
      <c r="D32" s="83">
        <v>9.1</v>
      </c>
      <c r="E32" s="84" t="s">
        <v>288</v>
      </c>
      <c r="F32" s="233">
        <f>'Evidence - Scores - Action Plan'!D27</f>
        <v>0</v>
      </c>
      <c r="G32" s="233">
        <f>'Evidence - Scores - Action Plan'!D29</f>
        <v>0</v>
      </c>
      <c r="H32" s="233">
        <f>'Evidence - Scores - Action Plan'!D30</f>
        <v>0</v>
      </c>
      <c r="I32" s="233">
        <f>'Evidence - Scores - Action Plan'!D31</f>
        <v>0</v>
      </c>
      <c r="J32" s="233">
        <f>'Evidence - Scores - Action Plan'!D33</f>
        <v>0</v>
      </c>
      <c r="K32" s="233">
        <f>'Evidence - Scores - Action Plan'!D34</f>
        <v>0</v>
      </c>
      <c r="L32" s="233">
        <f>'Evidence - Scores - Action Plan'!D36</f>
        <v>0</v>
      </c>
      <c r="M32" s="233">
        <f>'Evidence - Scores - Action Plan'!D48</f>
        <v>0</v>
      </c>
      <c r="N32" s="233">
        <f>'Evidence - Scores - Action Plan'!D51</f>
        <v>0</v>
      </c>
      <c r="O32" s="113"/>
      <c r="P32" s="113"/>
      <c r="Q32" s="113">
        <f>SUM(F32:N32)/9</f>
        <v>0</v>
      </c>
      <c r="R32" s="121">
        <f>SUM(Q32:Q34)/3</f>
        <v>0</v>
      </c>
      <c r="S32" s="122"/>
      <c r="T32" s="125"/>
    </row>
    <row r="33" spans="1:20" ht="36">
      <c r="A33" s="272"/>
      <c r="B33" s="273"/>
      <c r="C33" s="272"/>
      <c r="D33" s="83">
        <v>9.1999999999999993</v>
      </c>
      <c r="E33" s="84" t="s">
        <v>289</v>
      </c>
      <c r="F33" s="233">
        <f>'Evidence - Scores - Action Plan'!D18</f>
        <v>0</v>
      </c>
      <c r="G33" s="235"/>
      <c r="H33" s="241">
        <f>'Evidence - Scores - Action Plan'!D19</f>
        <v>0</v>
      </c>
      <c r="I33" s="241">
        <f>'Evidence - Scores - Action Plan'!D27</f>
        <v>0</v>
      </c>
      <c r="J33" s="113"/>
      <c r="K33" s="113"/>
      <c r="L33" s="113"/>
      <c r="M33" s="113"/>
      <c r="N33" s="113"/>
      <c r="O33" s="113"/>
      <c r="P33" s="113"/>
      <c r="Q33" s="113">
        <f>SUM(F33:I33)/3</f>
        <v>0</v>
      </c>
      <c r="R33" s="122"/>
      <c r="S33" s="122"/>
      <c r="T33" s="125"/>
    </row>
    <row r="34" spans="1:20" ht="48">
      <c r="A34" s="272"/>
      <c r="B34" s="273"/>
      <c r="C34" s="272"/>
      <c r="D34" s="83">
        <v>9.3000000000000007</v>
      </c>
      <c r="E34" s="84" t="s">
        <v>290</v>
      </c>
      <c r="F34" s="233">
        <f>'Evidence - Scores - Action Plan'!D16</f>
        <v>0</v>
      </c>
      <c r="G34" s="233">
        <f>'Evidence - Scores - Action Plan'!D30</f>
        <v>0</v>
      </c>
      <c r="H34" s="233">
        <f>'Evidence - Scores - Action Plan'!D34</f>
        <v>0</v>
      </c>
      <c r="I34" s="233">
        <f>'Evidence - Scores - Action Plan'!D35</f>
        <v>0</v>
      </c>
      <c r="J34" s="233">
        <f>'Evidence - Scores - Action Plan'!D36</f>
        <v>0</v>
      </c>
      <c r="K34" s="233">
        <f>'Evidence - Scores - Action Plan'!D40</f>
        <v>0</v>
      </c>
      <c r="L34" s="233">
        <f>'Evidence - Scores - Action Plan'!D43</f>
        <v>0</v>
      </c>
      <c r="M34" s="235"/>
      <c r="N34" s="241">
        <f>'Evidence - Scores - Action Plan'!D32</f>
        <v>0</v>
      </c>
      <c r="O34" s="113"/>
      <c r="P34" s="113"/>
      <c r="Q34" s="113">
        <f>SUM(F34:N34)/8</f>
        <v>0</v>
      </c>
      <c r="R34" s="123"/>
      <c r="S34" s="122"/>
      <c r="T34" s="125"/>
    </row>
    <row r="35" spans="1:20" ht="24">
      <c r="A35" s="272"/>
      <c r="B35" s="273">
        <v>10</v>
      </c>
      <c r="C35" s="272" t="s">
        <v>291</v>
      </c>
      <c r="D35" s="83">
        <v>10.1</v>
      </c>
      <c r="E35" s="84" t="s">
        <v>292</v>
      </c>
      <c r="F35" s="233">
        <f>'Evidence - Scores - Action Plan'!D22</f>
        <v>0</v>
      </c>
      <c r="G35" s="233">
        <f>'Evidence - Scores - Action Plan'!D36</f>
        <v>0</v>
      </c>
      <c r="H35" s="233">
        <f>'Evidence - Scores - Action Plan'!D48</f>
        <v>0</v>
      </c>
      <c r="I35" s="233">
        <f>'Evidence - Scores - Action Plan'!D23</f>
        <v>0</v>
      </c>
      <c r="J35" s="235"/>
      <c r="K35" s="241">
        <f>'Evidence - Scores - Action Plan'!D32</f>
        <v>0</v>
      </c>
      <c r="L35" s="113"/>
      <c r="M35" s="113"/>
      <c r="N35" s="113"/>
      <c r="O35" s="113"/>
      <c r="P35" s="113"/>
      <c r="Q35" s="113">
        <f>SUM(F35:K35)/5</f>
        <v>0</v>
      </c>
      <c r="R35" s="121">
        <f>SUM(Q35:Q37)/3</f>
        <v>0</v>
      </c>
      <c r="S35" s="122"/>
      <c r="T35" s="125"/>
    </row>
    <row r="36" spans="1:20" ht="36">
      <c r="A36" s="272"/>
      <c r="B36" s="273"/>
      <c r="C36" s="272"/>
      <c r="D36" s="83">
        <v>10.199999999999999</v>
      </c>
      <c r="E36" s="84" t="s">
        <v>293</v>
      </c>
      <c r="F36" s="233">
        <f>'Evidence - Scores - Action Plan'!D22</f>
        <v>0</v>
      </c>
      <c r="G36" s="233">
        <f>'Evidence - Scores - Action Plan'!D24</f>
        <v>0</v>
      </c>
      <c r="H36" s="113"/>
      <c r="I36" s="113"/>
      <c r="J36" s="113"/>
      <c r="K36" s="113"/>
      <c r="L36" s="113"/>
      <c r="M36" s="113"/>
      <c r="N36" s="113"/>
      <c r="O36" s="113"/>
      <c r="P36" s="113"/>
      <c r="Q36" s="113">
        <f>SUM(F36:G36)/2</f>
        <v>0</v>
      </c>
      <c r="R36" s="122"/>
      <c r="S36" s="122"/>
      <c r="T36" s="125"/>
    </row>
    <row r="37" spans="1:20" ht="36">
      <c r="A37" s="272"/>
      <c r="B37" s="273"/>
      <c r="C37" s="272"/>
      <c r="D37" s="83">
        <v>10.3</v>
      </c>
      <c r="E37" s="84" t="s">
        <v>294</v>
      </c>
      <c r="F37" s="233">
        <f>'Evidence - Scores - Action Plan'!D24</f>
        <v>0</v>
      </c>
      <c r="G37" s="113"/>
      <c r="H37" s="113"/>
      <c r="I37" s="113"/>
      <c r="J37" s="113"/>
      <c r="K37" s="113"/>
      <c r="L37" s="113"/>
      <c r="M37" s="113"/>
      <c r="N37" s="113"/>
      <c r="O37" s="113"/>
      <c r="P37" s="113"/>
      <c r="Q37" s="113">
        <f>F37</f>
        <v>0</v>
      </c>
      <c r="R37" s="123"/>
      <c r="S37" s="123"/>
      <c r="T37" s="126"/>
    </row>
  </sheetData>
  <mergeCells count="26">
    <mergeCell ref="F1:O1"/>
    <mergeCell ref="A2:A11"/>
    <mergeCell ref="B2:B5"/>
    <mergeCell ref="C2:C5"/>
    <mergeCell ref="B6:B8"/>
    <mergeCell ref="C6:C8"/>
    <mergeCell ref="B9:B11"/>
    <mergeCell ref="C9:C11"/>
    <mergeCell ref="B1:C1"/>
    <mergeCell ref="D1:E1"/>
    <mergeCell ref="B23:B28"/>
    <mergeCell ref="C23:C28"/>
    <mergeCell ref="A12:A28"/>
    <mergeCell ref="B12:B17"/>
    <mergeCell ref="C12:C17"/>
    <mergeCell ref="B18:B19"/>
    <mergeCell ref="C18:C19"/>
    <mergeCell ref="B20:B22"/>
    <mergeCell ref="C20:C22"/>
    <mergeCell ref="C35:C37"/>
    <mergeCell ref="A29:A37"/>
    <mergeCell ref="B29:B31"/>
    <mergeCell ref="C29:C31"/>
    <mergeCell ref="B32:B34"/>
    <mergeCell ref="C32:C34"/>
    <mergeCell ref="B35:B37"/>
  </mergeCells>
  <pageMargins left="0.7" right="0.7" top="0.75" bottom="0.75" header="0.3" footer="0.3"/>
  <ignoredErrors>
    <ignoredError sqref="Q20 Q28 Q18" formula="1"/>
  </ignoredErrors>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P878"/>
  <sheetViews>
    <sheetView zoomScale="55" zoomScaleNormal="55" workbookViewId="0">
      <pane ySplit="5" topLeftCell="A6" activePane="bottomLeft" state="frozen"/>
      <selection pane="bottomLeft" activeCell="F53" sqref="F53"/>
    </sheetView>
  </sheetViews>
  <sheetFormatPr defaultRowHeight="15"/>
  <cols>
    <col min="1" max="1" width="17.28515625" style="25" customWidth="1"/>
    <col min="2" max="2" width="16.140625" style="25" customWidth="1"/>
    <col min="3" max="3" width="66.28515625" style="25" customWidth="1"/>
    <col min="4" max="4" width="11.85546875" customWidth="1"/>
    <col min="5" max="5" width="55.140625" customWidth="1"/>
    <col min="6" max="6" width="61.85546875" customWidth="1"/>
  </cols>
  <sheetData>
    <row r="1" spans="1:42" ht="37.5" customHeight="1">
      <c r="A1" s="251" t="s">
        <v>446</v>
      </c>
      <c r="B1" s="251"/>
      <c r="C1" s="251"/>
      <c r="D1" s="251"/>
      <c r="E1" s="251"/>
      <c r="F1" s="251"/>
      <c r="G1" s="181"/>
      <c r="H1" s="181"/>
      <c r="I1" s="181"/>
      <c r="J1" s="181"/>
      <c r="K1" s="181"/>
      <c r="L1" s="181"/>
      <c r="M1" s="181"/>
      <c r="N1" s="181"/>
      <c r="O1" s="181"/>
      <c r="P1" s="181"/>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row>
    <row r="2" spans="1:42" ht="54.75" customHeight="1">
      <c r="A2" s="250" t="s">
        <v>510</v>
      </c>
      <c r="B2" s="250"/>
      <c r="C2" s="250"/>
      <c r="D2" s="250"/>
      <c r="E2" s="250"/>
      <c r="F2" s="250"/>
      <c r="G2" s="182"/>
      <c r="H2" s="182"/>
      <c r="I2" s="182"/>
      <c r="J2" s="182"/>
      <c r="K2" s="182"/>
      <c r="L2" s="182"/>
      <c r="M2" s="182"/>
      <c r="N2" s="182"/>
      <c r="O2" s="182"/>
      <c r="P2" s="18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row>
    <row r="3" spans="1:42" ht="24.75" customHeight="1">
      <c r="A3" s="250" t="s">
        <v>466</v>
      </c>
      <c r="B3" s="250"/>
      <c r="C3" s="250"/>
      <c r="D3" s="250"/>
      <c r="E3" s="250"/>
      <c r="F3" s="250"/>
      <c r="G3" s="182"/>
      <c r="H3" s="182"/>
      <c r="I3" s="182"/>
      <c r="J3" s="182"/>
      <c r="K3" s="182"/>
      <c r="L3" s="182"/>
      <c r="M3" s="182"/>
      <c r="N3" s="182"/>
      <c r="O3" s="182"/>
      <c r="P3" s="18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row>
    <row r="4" spans="1:42" ht="21.75" customHeight="1">
      <c r="A4" s="334" t="s">
        <v>442</v>
      </c>
      <c r="B4" s="334"/>
      <c r="C4" s="334"/>
      <c r="D4" s="334"/>
      <c r="E4" s="334"/>
      <c r="F4" s="334"/>
      <c r="G4" s="183"/>
      <c r="H4" s="183"/>
      <c r="I4" s="183"/>
      <c r="J4" s="183"/>
      <c r="K4" s="183"/>
      <c r="L4" s="183"/>
      <c r="M4" s="183"/>
      <c r="N4" s="183"/>
      <c r="O4" s="183"/>
      <c r="P4" s="183"/>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row>
    <row r="5" spans="1:42" ht="59.25" customHeight="1">
      <c r="A5" s="105" t="s">
        <v>392</v>
      </c>
      <c r="B5" s="105" t="s">
        <v>444</v>
      </c>
      <c r="C5" s="105" t="s">
        <v>491</v>
      </c>
      <c r="D5" s="105" t="s">
        <v>412</v>
      </c>
      <c r="E5" s="106" t="s">
        <v>569</v>
      </c>
      <c r="F5" s="106" t="s">
        <v>441</v>
      </c>
      <c r="G5" s="335" t="s">
        <v>426</v>
      </c>
      <c r="H5" s="336"/>
      <c r="I5" s="336"/>
      <c r="J5" s="336"/>
      <c r="K5" s="336"/>
      <c r="L5" s="336"/>
      <c r="M5" s="336"/>
      <c r="N5" s="336"/>
      <c r="O5" s="336"/>
      <c r="P5" s="337"/>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row>
    <row r="6" spans="1:42" ht="100.5" customHeight="1">
      <c r="A6" s="127" t="s">
        <v>479</v>
      </c>
      <c r="B6" s="107">
        <v>1</v>
      </c>
      <c r="C6" s="150" t="s">
        <v>484</v>
      </c>
      <c r="D6" s="107"/>
      <c r="E6" s="150"/>
      <c r="F6" s="151"/>
      <c r="G6" s="161">
        <v>1.1000000000000001</v>
      </c>
      <c r="H6" s="161">
        <v>1.4</v>
      </c>
      <c r="I6" s="161">
        <v>2.1</v>
      </c>
      <c r="J6" s="161">
        <v>4.5999999999999996</v>
      </c>
      <c r="K6" s="161">
        <v>7.5</v>
      </c>
      <c r="L6" s="161"/>
      <c r="M6" s="162"/>
      <c r="N6" s="162"/>
      <c r="O6" s="104"/>
      <c r="P6" s="104"/>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row>
    <row r="7" spans="1:42" ht="81.75" customHeight="1">
      <c r="A7" s="127" t="s">
        <v>479</v>
      </c>
      <c r="B7" s="107">
        <v>2</v>
      </c>
      <c r="C7" s="150" t="s">
        <v>467</v>
      </c>
      <c r="D7" s="107"/>
      <c r="E7" s="152"/>
      <c r="F7" s="151"/>
      <c r="G7" s="161">
        <v>1.1000000000000001</v>
      </c>
      <c r="H7" s="161">
        <v>1.2</v>
      </c>
      <c r="I7" s="161">
        <v>2.1</v>
      </c>
      <c r="J7" s="161"/>
      <c r="K7" s="161"/>
      <c r="L7" s="161"/>
      <c r="M7" s="162"/>
      <c r="N7" s="162"/>
      <c r="O7" s="104"/>
      <c r="P7" s="104"/>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row>
    <row r="8" spans="1:42" ht="100.5" customHeight="1">
      <c r="A8" s="127" t="s">
        <v>479</v>
      </c>
      <c r="B8" s="107">
        <v>3</v>
      </c>
      <c r="C8" s="150" t="s">
        <v>482</v>
      </c>
      <c r="D8" s="107"/>
      <c r="E8" s="152"/>
      <c r="F8" s="151"/>
      <c r="G8" s="161">
        <v>1.3</v>
      </c>
      <c r="H8" s="161">
        <v>2.1</v>
      </c>
      <c r="I8" s="161">
        <v>7.6</v>
      </c>
      <c r="J8" s="161"/>
      <c r="K8" s="161"/>
      <c r="L8" s="161"/>
      <c r="M8" s="161"/>
      <c r="N8" s="162"/>
      <c r="O8" s="104"/>
      <c r="P8" s="104"/>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row>
    <row r="9" spans="1:42" ht="109.5" customHeight="1">
      <c r="A9" s="127" t="s">
        <v>479</v>
      </c>
      <c r="B9" s="107">
        <v>4</v>
      </c>
      <c r="C9" s="150" t="s">
        <v>500</v>
      </c>
      <c r="D9" s="107"/>
      <c r="E9" s="150"/>
      <c r="F9" s="151"/>
      <c r="G9" s="161">
        <v>1.1000000000000001</v>
      </c>
      <c r="H9" s="161">
        <v>1.2</v>
      </c>
      <c r="I9" s="161">
        <v>1.4</v>
      </c>
      <c r="J9" s="161">
        <v>3.1</v>
      </c>
      <c r="K9" s="161"/>
      <c r="L9" s="161"/>
      <c r="M9" s="161"/>
      <c r="N9" s="162"/>
      <c r="O9" s="104"/>
      <c r="P9" s="104"/>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row>
    <row r="10" spans="1:42" ht="57.75" customHeight="1">
      <c r="A10" s="127" t="s">
        <v>479</v>
      </c>
      <c r="B10" s="107">
        <v>5</v>
      </c>
      <c r="C10" s="150" t="s">
        <v>468</v>
      </c>
      <c r="D10" s="107"/>
      <c r="E10" s="152"/>
      <c r="F10" s="151"/>
      <c r="G10" s="161">
        <v>1.1000000000000001</v>
      </c>
      <c r="H10" s="161">
        <v>1.2</v>
      </c>
      <c r="I10" s="161">
        <v>7.5</v>
      </c>
      <c r="J10" s="161"/>
      <c r="K10" s="161"/>
      <c r="L10" s="161"/>
      <c r="M10" s="161"/>
      <c r="N10" s="162"/>
      <c r="O10" s="104"/>
      <c r="P10" s="104"/>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row>
    <row r="11" spans="1:42" ht="55.5" customHeight="1">
      <c r="A11" s="127" t="s">
        <v>479</v>
      </c>
      <c r="B11" s="107">
        <v>6</v>
      </c>
      <c r="C11" s="150" t="s">
        <v>480</v>
      </c>
      <c r="D11" s="107"/>
      <c r="E11" s="152"/>
      <c r="F11" s="151"/>
      <c r="G11" s="161">
        <v>1.1000000000000001</v>
      </c>
      <c r="H11" s="161">
        <v>1.2</v>
      </c>
      <c r="I11" s="161">
        <v>7.6</v>
      </c>
      <c r="J11" s="161">
        <v>2.2999999999999998</v>
      </c>
      <c r="K11" s="161"/>
      <c r="L11" s="161"/>
      <c r="M11" s="161"/>
      <c r="N11" s="162"/>
      <c r="O11" s="104"/>
      <c r="P11" s="104"/>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row>
    <row r="12" spans="1:42" ht="71.25" customHeight="1">
      <c r="A12" s="127" t="s">
        <v>479</v>
      </c>
      <c r="B12" s="107">
        <v>7</v>
      </c>
      <c r="C12" s="150" t="s">
        <v>481</v>
      </c>
      <c r="D12" s="107"/>
      <c r="E12" s="150"/>
      <c r="F12" s="153"/>
      <c r="G12" s="161">
        <v>1.2</v>
      </c>
      <c r="H12" s="161">
        <v>1.3</v>
      </c>
      <c r="I12" s="161">
        <v>2.1</v>
      </c>
      <c r="J12" s="161">
        <v>2.2000000000000002</v>
      </c>
      <c r="K12" s="161"/>
      <c r="L12" s="161"/>
      <c r="M12" s="161"/>
      <c r="N12" s="162"/>
      <c r="O12" s="104"/>
      <c r="P12" s="104"/>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row>
    <row r="13" spans="1:42" ht="115.5" customHeight="1">
      <c r="A13" s="127" t="s">
        <v>479</v>
      </c>
      <c r="B13" s="107">
        <v>8</v>
      </c>
      <c r="C13" s="150" t="s">
        <v>483</v>
      </c>
      <c r="D13" s="107"/>
      <c r="E13" s="153"/>
      <c r="F13" s="153"/>
      <c r="G13" s="161">
        <v>1.2</v>
      </c>
      <c r="H13" s="161">
        <v>1.3</v>
      </c>
      <c r="I13" s="161">
        <v>2.2000000000000002</v>
      </c>
      <c r="J13" s="161">
        <v>2.2999999999999998</v>
      </c>
      <c r="K13" s="161">
        <v>8.1</v>
      </c>
      <c r="L13" s="161"/>
      <c r="M13" s="161"/>
      <c r="N13" s="162"/>
      <c r="O13" s="104"/>
      <c r="P13" s="104"/>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row>
    <row r="14" spans="1:42" ht="54" customHeight="1">
      <c r="A14" s="127" t="s">
        <v>479</v>
      </c>
      <c r="B14" s="107">
        <v>9</v>
      </c>
      <c r="C14" s="150" t="s">
        <v>415</v>
      </c>
      <c r="D14" s="107"/>
      <c r="E14" s="154"/>
      <c r="F14" s="155"/>
      <c r="G14" s="161">
        <v>2.1</v>
      </c>
      <c r="H14" s="161"/>
      <c r="I14" s="161"/>
      <c r="J14" s="161"/>
      <c r="K14" s="161"/>
      <c r="L14" s="161"/>
      <c r="M14" s="161"/>
      <c r="N14" s="162"/>
      <c r="O14" s="104"/>
      <c r="P14" s="104"/>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row>
    <row r="15" spans="1:42" ht="88.5" customHeight="1">
      <c r="A15" s="127" t="s">
        <v>479</v>
      </c>
      <c r="B15" s="107">
        <v>10</v>
      </c>
      <c r="C15" s="150" t="s">
        <v>567</v>
      </c>
      <c r="D15" s="107"/>
      <c r="E15" s="152"/>
      <c r="F15" s="151"/>
      <c r="G15" s="161">
        <v>7.6</v>
      </c>
      <c r="H15" s="161"/>
      <c r="I15" s="161"/>
      <c r="J15" s="161"/>
      <c r="K15" s="161"/>
      <c r="L15" s="161"/>
      <c r="M15" s="161"/>
      <c r="N15" s="162"/>
      <c r="O15" s="104"/>
      <c r="P15" s="104"/>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row>
    <row r="16" spans="1:42" ht="154.5" customHeight="1">
      <c r="A16" s="128" t="s">
        <v>453</v>
      </c>
      <c r="B16" s="108">
        <v>11</v>
      </c>
      <c r="C16" s="156" t="s">
        <v>501</v>
      </c>
      <c r="D16" s="108"/>
      <c r="E16" s="156"/>
      <c r="F16" s="158"/>
      <c r="G16" s="163">
        <v>1.1000000000000001</v>
      </c>
      <c r="H16" s="163">
        <v>3.1</v>
      </c>
      <c r="I16" s="163">
        <v>3.2</v>
      </c>
      <c r="J16" s="163">
        <v>6.1</v>
      </c>
      <c r="K16" s="163">
        <v>6.2</v>
      </c>
      <c r="L16" s="163">
        <v>8.3000000000000007</v>
      </c>
      <c r="M16" s="163">
        <v>9.3000000000000007</v>
      </c>
      <c r="N16" s="163"/>
      <c r="O16" s="102"/>
      <c r="P16" s="10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row>
    <row r="17" spans="1:42" ht="80.25" customHeight="1">
      <c r="A17" s="128" t="s">
        <v>453</v>
      </c>
      <c r="B17" s="108">
        <v>12</v>
      </c>
      <c r="C17" s="156" t="s">
        <v>469</v>
      </c>
      <c r="D17" s="108"/>
      <c r="E17" s="156"/>
      <c r="F17" s="158"/>
      <c r="G17" s="163">
        <v>3.1</v>
      </c>
      <c r="H17" s="163">
        <v>4.0999999999999996</v>
      </c>
      <c r="I17" s="163">
        <v>8.1999999999999993</v>
      </c>
      <c r="J17" s="163"/>
      <c r="K17" s="163"/>
      <c r="L17" s="163"/>
      <c r="M17" s="163"/>
      <c r="N17" s="163"/>
      <c r="O17" s="102"/>
      <c r="P17" s="10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row>
    <row r="18" spans="1:42" ht="114.75" customHeight="1">
      <c r="A18" s="128" t="s">
        <v>453</v>
      </c>
      <c r="B18" s="108">
        <v>13</v>
      </c>
      <c r="C18" s="156" t="s">
        <v>470</v>
      </c>
      <c r="D18" s="108"/>
      <c r="E18" s="158"/>
      <c r="F18" s="158"/>
      <c r="G18" s="163">
        <v>3.2</v>
      </c>
      <c r="H18" s="163">
        <v>9.1999999999999993</v>
      </c>
      <c r="I18" s="163"/>
      <c r="J18" s="163"/>
      <c r="K18" s="163"/>
      <c r="L18" s="163"/>
      <c r="M18" s="163"/>
      <c r="N18" s="163"/>
      <c r="O18" s="102"/>
      <c r="P18" s="10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row>
    <row r="19" spans="1:42" ht="93.75" customHeight="1">
      <c r="A19" s="128" t="s">
        <v>453</v>
      </c>
      <c r="B19" s="144">
        <v>14</v>
      </c>
      <c r="C19" s="156" t="s">
        <v>502</v>
      </c>
      <c r="D19" s="144"/>
      <c r="E19" s="158"/>
      <c r="F19" s="158"/>
      <c r="G19" s="163">
        <v>9.1999999999999993</v>
      </c>
      <c r="H19" s="163"/>
      <c r="I19" s="163"/>
      <c r="J19" s="163"/>
      <c r="K19" s="163"/>
      <c r="L19" s="163"/>
      <c r="M19" s="163"/>
      <c r="N19" s="163"/>
      <c r="O19" s="102"/>
      <c r="P19" s="10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row>
    <row r="20" spans="1:42" ht="34.5" customHeight="1">
      <c r="A20" s="127" t="s">
        <v>401</v>
      </c>
      <c r="B20" s="107">
        <v>15</v>
      </c>
      <c r="C20" s="150" t="s">
        <v>404</v>
      </c>
      <c r="D20" s="107"/>
      <c r="E20" s="152"/>
      <c r="F20" s="151"/>
      <c r="G20" s="168">
        <v>8.1</v>
      </c>
      <c r="H20" s="168"/>
      <c r="I20" s="168"/>
      <c r="J20" s="168"/>
      <c r="K20" s="168"/>
      <c r="L20" s="168"/>
      <c r="M20" s="168"/>
      <c r="N20" s="168"/>
      <c r="O20" s="104"/>
      <c r="P20" s="104"/>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row>
    <row r="21" spans="1:42" ht="137.25" customHeight="1">
      <c r="A21" s="127" t="s">
        <v>401</v>
      </c>
      <c r="B21" s="107">
        <v>16</v>
      </c>
      <c r="C21" s="150" t="s">
        <v>503</v>
      </c>
      <c r="D21" s="107"/>
      <c r="E21" s="152"/>
      <c r="F21" s="155"/>
      <c r="G21" s="168">
        <v>3.3</v>
      </c>
      <c r="H21" s="168">
        <v>4.0999999999999996</v>
      </c>
      <c r="I21" s="168"/>
      <c r="J21" s="168"/>
      <c r="K21" s="168"/>
      <c r="L21" s="168"/>
      <c r="M21" s="168"/>
      <c r="N21" s="168"/>
      <c r="O21" s="104"/>
      <c r="P21" s="104"/>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row>
    <row r="22" spans="1:42" ht="197.25" customHeight="1">
      <c r="A22" s="128" t="s">
        <v>393</v>
      </c>
      <c r="B22" s="108">
        <v>17</v>
      </c>
      <c r="C22" s="156" t="s">
        <v>511</v>
      </c>
      <c r="D22" s="108"/>
      <c r="E22" s="158"/>
      <c r="F22" s="157"/>
      <c r="G22" s="163"/>
      <c r="H22" s="163">
        <v>2.1</v>
      </c>
      <c r="I22" s="163">
        <v>5.0999999999999996</v>
      </c>
      <c r="J22" s="163">
        <v>5.2</v>
      </c>
      <c r="K22" s="163">
        <v>6.3</v>
      </c>
      <c r="L22" s="163">
        <v>8.1999999999999993</v>
      </c>
      <c r="M22" s="163">
        <v>10.1</v>
      </c>
      <c r="N22" s="163">
        <v>10.199999999999999</v>
      </c>
      <c r="O22" s="102"/>
      <c r="P22" s="10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row>
    <row r="23" spans="1:42" ht="57.75" customHeight="1">
      <c r="A23" s="128" t="s">
        <v>393</v>
      </c>
      <c r="B23" s="108">
        <v>18</v>
      </c>
      <c r="C23" s="156" t="s">
        <v>454</v>
      </c>
      <c r="D23" s="108"/>
      <c r="E23" s="158"/>
      <c r="F23" s="157"/>
      <c r="G23" s="163">
        <v>8.1999999999999993</v>
      </c>
      <c r="H23" s="163">
        <v>10.1</v>
      </c>
      <c r="I23" s="163"/>
      <c r="J23" s="163"/>
      <c r="K23" s="163"/>
      <c r="L23" s="163"/>
      <c r="M23" s="163"/>
      <c r="N23" s="163"/>
      <c r="O23" s="102"/>
      <c r="P23" s="10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row>
    <row r="24" spans="1:42" ht="154.5" customHeight="1">
      <c r="A24" s="128" t="s">
        <v>393</v>
      </c>
      <c r="B24" s="108">
        <v>19</v>
      </c>
      <c r="C24" s="156" t="s">
        <v>455</v>
      </c>
      <c r="D24" s="108"/>
      <c r="E24" s="158"/>
      <c r="F24" s="160"/>
      <c r="G24" s="163">
        <v>10.199999999999999</v>
      </c>
      <c r="H24" s="163">
        <v>10.3</v>
      </c>
      <c r="I24" s="163"/>
      <c r="J24" s="163"/>
      <c r="K24" s="163"/>
      <c r="L24" s="163"/>
      <c r="M24" s="163"/>
      <c r="N24" s="163"/>
      <c r="O24" s="102"/>
      <c r="P24" s="10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row>
    <row r="25" spans="1:42" ht="57" customHeight="1">
      <c r="A25" s="128" t="s">
        <v>393</v>
      </c>
      <c r="B25" s="108">
        <v>20</v>
      </c>
      <c r="C25" s="156" t="s">
        <v>504</v>
      </c>
      <c r="D25" s="108"/>
      <c r="E25" s="159"/>
      <c r="F25" s="157"/>
      <c r="G25" s="167">
        <v>2.1</v>
      </c>
      <c r="H25" s="167">
        <v>4.0999999999999996</v>
      </c>
      <c r="I25" s="167">
        <v>5.0999999999999996</v>
      </c>
      <c r="J25" s="167">
        <v>6.1</v>
      </c>
      <c r="K25" s="167">
        <v>7.2</v>
      </c>
      <c r="L25" s="167"/>
      <c r="M25" s="167"/>
      <c r="N25" s="164"/>
      <c r="O25" s="102"/>
      <c r="P25" s="10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row>
    <row r="26" spans="1:42" ht="74.25" customHeight="1">
      <c r="A26" s="128" t="s">
        <v>393</v>
      </c>
      <c r="B26" s="108">
        <v>21</v>
      </c>
      <c r="C26" s="158" t="s">
        <v>389</v>
      </c>
      <c r="D26" s="108"/>
      <c r="E26" s="158"/>
      <c r="F26" s="157"/>
      <c r="G26" s="167">
        <v>2.2000000000000002</v>
      </c>
      <c r="H26" s="167">
        <v>7.2</v>
      </c>
      <c r="I26" s="167"/>
      <c r="J26" s="167"/>
      <c r="K26" s="167"/>
      <c r="L26" s="167"/>
      <c r="M26" s="167"/>
      <c r="N26" s="164"/>
      <c r="O26" s="102"/>
      <c r="P26" s="10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row>
    <row r="27" spans="1:42" ht="103.5" customHeight="1">
      <c r="A27" s="128" t="s">
        <v>393</v>
      </c>
      <c r="B27" s="108">
        <v>22</v>
      </c>
      <c r="C27" s="156" t="s">
        <v>505</v>
      </c>
      <c r="D27" s="108"/>
      <c r="E27" s="156"/>
      <c r="F27" s="157"/>
      <c r="G27" s="167">
        <v>4.2</v>
      </c>
      <c r="H27" s="167">
        <v>4.3</v>
      </c>
      <c r="I27" s="167">
        <v>9.1</v>
      </c>
      <c r="J27" s="167">
        <v>9.1999999999999993</v>
      </c>
      <c r="K27" s="167"/>
      <c r="L27" s="167"/>
      <c r="M27" s="167"/>
      <c r="N27" s="164"/>
      <c r="O27" s="102"/>
      <c r="P27" s="10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row>
    <row r="28" spans="1:42" ht="54" customHeight="1">
      <c r="A28" s="128" t="s">
        <v>393</v>
      </c>
      <c r="B28" s="108">
        <v>23</v>
      </c>
      <c r="C28" s="156" t="s">
        <v>423</v>
      </c>
      <c r="D28" s="108"/>
      <c r="E28" s="159"/>
      <c r="F28" s="157"/>
      <c r="G28" s="167">
        <v>8.3000000000000007</v>
      </c>
      <c r="H28" s="167"/>
      <c r="I28" s="167"/>
      <c r="J28" s="167"/>
      <c r="K28" s="167"/>
      <c r="L28" s="167"/>
      <c r="M28" s="167"/>
      <c r="N28" s="164"/>
      <c r="O28" s="102"/>
      <c r="P28" s="10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row>
    <row r="29" spans="1:42" ht="80.25" customHeight="1">
      <c r="A29" s="128" t="s">
        <v>393</v>
      </c>
      <c r="B29" s="108">
        <v>24</v>
      </c>
      <c r="C29" s="156" t="s">
        <v>155</v>
      </c>
      <c r="D29" s="108"/>
      <c r="E29" s="159"/>
      <c r="F29" s="157"/>
      <c r="G29" s="167">
        <v>9.1</v>
      </c>
      <c r="H29" s="167"/>
      <c r="I29" s="167"/>
      <c r="J29" s="167"/>
      <c r="K29" s="167"/>
      <c r="L29" s="167"/>
      <c r="M29" s="167"/>
      <c r="N29" s="164"/>
      <c r="O29" s="102"/>
      <c r="P29" s="10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row>
    <row r="30" spans="1:42" ht="123.75" customHeight="1">
      <c r="A30" s="128" t="s">
        <v>393</v>
      </c>
      <c r="B30" s="108">
        <v>25</v>
      </c>
      <c r="C30" s="156" t="s">
        <v>506</v>
      </c>
      <c r="D30" s="108"/>
      <c r="E30" s="156"/>
      <c r="F30" s="157"/>
      <c r="G30" s="167">
        <v>9.1</v>
      </c>
      <c r="H30" s="167">
        <v>9.3000000000000007</v>
      </c>
      <c r="I30" s="167"/>
      <c r="J30" s="167"/>
      <c r="K30" s="167"/>
      <c r="L30" s="167"/>
      <c r="M30" s="167"/>
      <c r="N30" s="165"/>
      <c r="O30" s="101"/>
      <c r="P30" s="101"/>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row>
    <row r="31" spans="1:42" ht="166.5" customHeight="1">
      <c r="A31" s="127" t="s">
        <v>406</v>
      </c>
      <c r="B31" s="107">
        <v>26</v>
      </c>
      <c r="C31" s="150" t="s">
        <v>512</v>
      </c>
      <c r="D31" s="107"/>
      <c r="E31" s="153"/>
      <c r="F31" s="151"/>
      <c r="G31" s="161">
        <v>4.0999999999999996</v>
      </c>
      <c r="H31" s="161">
        <v>6.1</v>
      </c>
      <c r="I31" s="161">
        <v>7.2</v>
      </c>
      <c r="J31" s="161">
        <v>8.1</v>
      </c>
      <c r="K31" s="161">
        <v>9.1</v>
      </c>
      <c r="L31" s="161"/>
      <c r="M31" s="161"/>
      <c r="N31" s="166"/>
      <c r="O31" s="103"/>
      <c r="P31" s="103"/>
      <c r="Q31" s="172"/>
      <c r="R31" s="172"/>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row>
    <row r="32" spans="1:42" ht="83.25" customHeight="1">
      <c r="A32" s="127" t="s">
        <v>395</v>
      </c>
      <c r="B32" s="107">
        <v>27</v>
      </c>
      <c r="C32" s="150" t="s">
        <v>513</v>
      </c>
      <c r="D32" s="107"/>
      <c r="E32" s="153"/>
      <c r="F32" s="153"/>
      <c r="G32" s="161">
        <v>8.1999999999999993</v>
      </c>
      <c r="H32" s="161">
        <v>9.3000000000000007</v>
      </c>
      <c r="I32" s="161">
        <v>10.1</v>
      </c>
      <c r="J32" s="161"/>
      <c r="K32" s="161"/>
      <c r="L32" s="161"/>
      <c r="M32" s="161"/>
      <c r="N32" s="162"/>
      <c r="O32" s="104"/>
      <c r="P32" s="104"/>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row>
    <row r="33" spans="1:42" ht="138" customHeight="1">
      <c r="A33" s="127" t="s">
        <v>395</v>
      </c>
      <c r="B33" s="107">
        <v>28</v>
      </c>
      <c r="C33" s="150" t="s">
        <v>456</v>
      </c>
      <c r="D33" s="107"/>
      <c r="E33" s="153"/>
      <c r="F33" s="153"/>
      <c r="G33" s="161">
        <v>1.1000000000000001</v>
      </c>
      <c r="H33" s="161">
        <v>1.2</v>
      </c>
      <c r="I33" s="161">
        <v>3.1</v>
      </c>
      <c r="J33" s="161">
        <v>4.0999999999999996</v>
      </c>
      <c r="K33" s="161">
        <v>8.1</v>
      </c>
      <c r="L33" s="161">
        <v>9.1</v>
      </c>
      <c r="M33" s="161"/>
      <c r="N33" s="166"/>
      <c r="O33" s="103"/>
      <c r="P33" s="103"/>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row>
    <row r="34" spans="1:42" ht="153.75" customHeight="1">
      <c r="A34" s="128" t="s">
        <v>407</v>
      </c>
      <c r="B34" s="169">
        <v>29</v>
      </c>
      <c r="C34" s="156" t="s">
        <v>570</v>
      </c>
      <c r="D34" s="169"/>
      <c r="E34" s="158"/>
      <c r="F34" s="157"/>
      <c r="G34" s="159">
        <v>2.2000000000000002</v>
      </c>
      <c r="H34" s="159">
        <v>2.2999999999999998</v>
      </c>
      <c r="I34" s="159">
        <v>3.1</v>
      </c>
      <c r="J34" s="159">
        <v>3.2</v>
      </c>
      <c r="K34" s="159">
        <v>6.1</v>
      </c>
      <c r="L34" s="159">
        <v>6.2</v>
      </c>
      <c r="M34" s="159">
        <v>7.3</v>
      </c>
      <c r="N34" s="102">
        <v>8.1</v>
      </c>
      <c r="O34" s="102">
        <v>9.1</v>
      </c>
      <c r="P34" s="102">
        <v>9.3000000000000007</v>
      </c>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row>
    <row r="35" spans="1:42" ht="71.25" customHeight="1">
      <c r="A35" s="127" t="s">
        <v>405</v>
      </c>
      <c r="B35" s="109">
        <v>30</v>
      </c>
      <c r="C35" s="150" t="s">
        <v>458</v>
      </c>
      <c r="D35" s="109"/>
      <c r="E35" s="153"/>
      <c r="F35" s="153"/>
      <c r="G35" s="152">
        <v>1.1000000000000001</v>
      </c>
      <c r="H35" s="152">
        <v>8.1</v>
      </c>
      <c r="I35" s="152">
        <v>8.1999999999999993</v>
      </c>
      <c r="J35" s="152">
        <v>9.3000000000000007</v>
      </c>
      <c r="K35" s="152">
        <v>3.1</v>
      </c>
      <c r="L35" s="152"/>
      <c r="M35" s="152"/>
      <c r="N35" s="104"/>
      <c r="O35" s="104"/>
      <c r="P35" s="104"/>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row>
    <row r="36" spans="1:42" ht="64.5" customHeight="1">
      <c r="A36" s="127" t="s">
        <v>405</v>
      </c>
      <c r="B36" s="109">
        <v>31</v>
      </c>
      <c r="C36" s="150" t="s">
        <v>459</v>
      </c>
      <c r="D36" s="109"/>
      <c r="E36" s="152"/>
      <c r="F36" s="151"/>
      <c r="G36" s="152">
        <v>4.2</v>
      </c>
      <c r="H36" s="152">
        <v>5.0999999999999996</v>
      </c>
      <c r="I36" s="152">
        <v>6.1</v>
      </c>
      <c r="J36" s="152">
        <v>8.1999999999999993</v>
      </c>
      <c r="K36" s="152">
        <v>10.1</v>
      </c>
      <c r="L36" s="152">
        <v>9.1</v>
      </c>
      <c r="M36" s="152">
        <v>9.3000000000000007</v>
      </c>
      <c r="N36" s="104"/>
      <c r="O36" s="104"/>
      <c r="P36" s="104"/>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row>
    <row r="37" spans="1:42" ht="46.5" customHeight="1">
      <c r="A37" s="127" t="s">
        <v>405</v>
      </c>
      <c r="B37" s="109">
        <v>32</v>
      </c>
      <c r="C37" s="150" t="s">
        <v>460</v>
      </c>
      <c r="D37" s="109"/>
      <c r="E37" s="152"/>
      <c r="F37" s="151"/>
      <c r="G37" s="152">
        <v>2.2000000000000002</v>
      </c>
      <c r="H37" s="152">
        <v>7.5</v>
      </c>
      <c r="I37" s="152"/>
      <c r="J37" s="152"/>
      <c r="K37" s="152"/>
      <c r="L37" s="152"/>
      <c r="M37" s="152"/>
      <c r="N37" s="104"/>
      <c r="O37" s="104"/>
      <c r="P37" s="104"/>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row>
    <row r="38" spans="1:42" ht="83.25" customHeight="1">
      <c r="A38" s="127" t="s">
        <v>405</v>
      </c>
      <c r="B38" s="109">
        <v>33</v>
      </c>
      <c r="C38" s="150" t="s">
        <v>478</v>
      </c>
      <c r="D38" s="109"/>
      <c r="E38" s="152"/>
      <c r="F38" s="152"/>
      <c r="G38" s="152">
        <v>2.2000000000000002</v>
      </c>
      <c r="H38" s="152">
        <v>4.2</v>
      </c>
      <c r="I38" s="152"/>
      <c r="J38" s="152"/>
      <c r="K38" s="152"/>
      <c r="L38" s="152"/>
      <c r="M38" s="152"/>
      <c r="N38" s="104"/>
      <c r="O38" s="104"/>
      <c r="P38" s="104"/>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row>
    <row r="39" spans="1:42" ht="71.25" customHeight="1">
      <c r="A39" s="127" t="s">
        <v>405</v>
      </c>
      <c r="B39" s="109">
        <v>34</v>
      </c>
      <c r="C39" s="150" t="s">
        <v>416</v>
      </c>
      <c r="D39" s="109"/>
      <c r="E39" s="153"/>
      <c r="F39" s="153"/>
      <c r="G39" s="152">
        <v>2.2000000000000002</v>
      </c>
      <c r="H39" s="152">
        <v>3.1</v>
      </c>
      <c r="I39" s="152"/>
      <c r="J39" s="152"/>
      <c r="K39" s="152"/>
      <c r="L39" s="152"/>
      <c r="M39" s="152"/>
      <c r="N39" s="104"/>
      <c r="O39" s="104"/>
      <c r="P39" s="104"/>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row>
    <row r="40" spans="1:42" ht="57" customHeight="1">
      <c r="A40" s="127" t="s">
        <v>405</v>
      </c>
      <c r="B40" s="109">
        <v>35</v>
      </c>
      <c r="C40" s="150" t="s">
        <v>457</v>
      </c>
      <c r="D40" s="109"/>
      <c r="E40" s="152"/>
      <c r="F40" s="151"/>
      <c r="G40" s="152">
        <v>4.2</v>
      </c>
      <c r="H40" s="152">
        <v>5.0999999999999996</v>
      </c>
      <c r="I40" s="152">
        <v>7.5</v>
      </c>
      <c r="J40" s="152">
        <v>8.1</v>
      </c>
      <c r="K40" s="152">
        <v>9.3000000000000007</v>
      </c>
      <c r="L40" s="152"/>
      <c r="M40" s="152"/>
      <c r="N40" s="104"/>
      <c r="O40" s="104"/>
      <c r="P40" s="104"/>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row>
    <row r="41" spans="1:42" ht="42" customHeight="1">
      <c r="A41" s="127" t="s">
        <v>405</v>
      </c>
      <c r="B41" s="109">
        <v>36</v>
      </c>
      <c r="C41" s="150" t="s">
        <v>471</v>
      </c>
      <c r="D41" s="109"/>
      <c r="E41" s="152"/>
      <c r="F41" s="151"/>
      <c r="G41" s="152">
        <v>3.1</v>
      </c>
      <c r="H41" s="152"/>
      <c r="I41" s="152"/>
      <c r="J41" s="152"/>
      <c r="K41" s="152"/>
      <c r="L41" s="152"/>
      <c r="M41" s="152"/>
      <c r="N41" s="104"/>
      <c r="O41" s="104"/>
      <c r="P41" s="104"/>
      <c r="Q41" s="172"/>
      <c r="R41" s="172"/>
      <c r="S41" s="172"/>
      <c r="T41" s="172"/>
      <c r="U41" s="172"/>
      <c r="V41" s="172"/>
      <c r="W41" s="172"/>
      <c r="X41" s="172"/>
      <c r="Y41" s="172"/>
      <c r="Z41" s="172"/>
      <c r="AA41" s="172"/>
      <c r="AB41" s="172"/>
      <c r="AC41" s="172"/>
      <c r="AD41" s="172"/>
      <c r="AE41" s="172"/>
      <c r="AF41" s="172"/>
      <c r="AG41" s="172"/>
      <c r="AH41" s="172"/>
      <c r="AI41" s="172"/>
      <c r="AJ41" s="172"/>
      <c r="AK41" s="172"/>
      <c r="AL41" s="172"/>
      <c r="AM41" s="172"/>
      <c r="AN41" s="172"/>
      <c r="AO41" s="172"/>
      <c r="AP41" s="172"/>
    </row>
    <row r="42" spans="1:42" ht="120" customHeight="1">
      <c r="A42" s="127" t="s">
        <v>405</v>
      </c>
      <c r="B42" s="109">
        <v>37</v>
      </c>
      <c r="C42" s="150" t="s">
        <v>472</v>
      </c>
      <c r="D42" s="109"/>
      <c r="E42" s="152"/>
      <c r="F42" s="153"/>
      <c r="G42" s="152">
        <v>1.3</v>
      </c>
      <c r="H42" s="152">
        <v>3.1</v>
      </c>
      <c r="I42" s="152">
        <v>8.1999999999999993</v>
      </c>
      <c r="J42" s="152"/>
      <c r="K42" s="152"/>
      <c r="L42" s="152"/>
      <c r="M42" s="152"/>
      <c r="N42" s="104"/>
      <c r="O42" s="104"/>
      <c r="P42" s="104"/>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row>
    <row r="43" spans="1:42" ht="65.25" customHeight="1">
      <c r="A43" s="127" t="s">
        <v>405</v>
      </c>
      <c r="B43" s="109">
        <v>38</v>
      </c>
      <c r="C43" s="150" t="s">
        <v>461</v>
      </c>
      <c r="D43" s="109"/>
      <c r="E43" s="152"/>
      <c r="F43" s="151"/>
      <c r="G43" s="152">
        <v>3.1</v>
      </c>
      <c r="H43" s="152">
        <v>9.3000000000000007</v>
      </c>
      <c r="I43" s="152"/>
      <c r="J43" s="152"/>
      <c r="K43" s="152"/>
      <c r="L43" s="152"/>
      <c r="M43" s="152"/>
      <c r="N43" s="104"/>
      <c r="O43" s="104"/>
      <c r="P43" s="104"/>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row>
    <row r="44" spans="1:42" ht="57" customHeight="1">
      <c r="A44" s="127" t="s">
        <v>405</v>
      </c>
      <c r="B44" s="109">
        <v>39</v>
      </c>
      <c r="C44" s="150" t="s">
        <v>568</v>
      </c>
      <c r="D44" s="109"/>
      <c r="E44" s="153"/>
      <c r="F44" s="153"/>
      <c r="G44" s="152">
        <v>2.2999999999999998</v>
      </c>
      <c r="H44" s="152">
        <v>8.1999999999999993</v>
      </c>
      <c r="I44" s="152"/>
      <c r="J44" s="152"/>
      <c r="K44" s="152"/>
      <c r="L44" s="152"/>
      <c r="M44" s="152"/>
      <c r="N44" s="104"/>
      <c r="O44" s="104"/>
      <c r="P44" s="104"/>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row>
    <row r="45" spans="1:42" ht="150.75" customHeight="1">
      <c r="A45" s="127" t="s">
        <v>405</v>
      </c>
      <c r="B45" s="109">
        <v>40</v>
      </c>
      <c r="C45" s="150" t="s">
        <v>465</v>
      </c>
      <c r="D45" s="109"/>
      <c r="E45" s="150"/>
      <c r="F45" s="151"/>
      <c r="G45" s="152">
        <v>4.4000000000000004</v>
      </c>
      <c r="H45" s="152">
        <v>4.5</v>
      </c>
      <c r="I45" s="152"/>
      <c r="J45" s="152"/>
      <c r="K45" s="152"/>
      <c r="L45" s="152"/>
      <c r="M45" s="152"/>
      <c r="N45" s="103"/>
      <c r="O45" s="103"/>
      <c r="P45" s="103"/>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row>
    <row r="46" spans="1:42" ht="89.25" customHeight="1">
      <c r="A46" s="127" t="s">
        <v>405</v>
      </c>
      <c r="B46" s="109">
        <v>41</v>
      </c>
      <c r="C46" s="150" t="s">
        <v>507</v>
      </c>
      <c r="D46" s="109"/>
      <c r="E46" s="150"/>
      <c r="F46" s="151"/>
      <c r="G46" s="152">
        <v>4.5999999999999996</v>
      </c>
      <c r="H46" s="152"/>
      <c r="I46" s="152"/>
      <c r="J46" s="152"/>
      <c r="K46" s="152"/>
      <c r="L46" s="152"/>
      <c r="M46" s="152"/>
      <c r="N46" s="103"/>
      <c r="O46" s="103"/>
      <c r="P46" s="103"/>
      <c r="Q46" s="172"/>
      <c r="R46" s="172"/>
      <c r="S46" s="172"/>
      <c r="T46" s="172"/>
      <c r="U46" s="172"/>
      <c r="V46" s="172"/>
      <c r="W46" s="172"/>
      <c r="X46" s="172"/>
      <c r="Y46" s="172"/>
      <c r="Z46" s="172"/>
      <c r="AA46" s="172"/>
      <c r="AB46" s="172"/>
      <c r="AC46" s="172"/>
      <c r="AD46" s="172"/>
      <c r="AE46" s="172"/>
      <c r="AF46" s="172"/>
      <c r="AG46" s="172"/>
      <c r="AH46" s="172"/>
      <c r="AI46" s="172"/>
      <c r="AJ46" s="172"/>
      <c r="AK46" s="172"/>
      <c r="AL46" s="172"/>
      <c r="AM46" s="172"/>
      <c r="AN46" s="172"/>
      <c r="AO46" s="172"/>
      <c r="AP46" s="172"/>
    </row>
    <row r="47" spans="1:42" ht="90" customHeight="1">
      <c r="A47" s="127" t="s">
        <v>405</v>
      </c>
      <c r="B47" s="109">
        <v>42</v>
      </c>
      <c r="C47" s="150" t="s">
        <v>508</v>
      </c>
      <c r="D47" s="109"/>
      <c r="E47" s="150"/>
      <c r="F47" s="151"/>
      <c r="G47" s="152">
        <v>5.2</v>
      </c>
      <c r="H47" s="152">
        <v>6.3</v>
      </c>
      <c r="I47" s="152">
        <v>6.1</v>
      </c>
      <c r="J47" s="152">
        <v>7.5</v>
      </c>
      <c r="K47" s="152">
        <v>7.1</v>
      </c>
      <c r="L47" s="152"/>
      <c r="M47" s="152"/>
      <c r="N47" s="103"/>
      <c r="O47" s="103"/>
      <c r="P47" s="103"/>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row>
    <row r="48" spans="1:42" ht="74.25" customHeight="1">
      <c r="A48" s="127" t="s">
        <v>405</v>
      </c>
      <c r="B48" s="109">
        <v>43</v>
      </c>
      <c r="C48" s="150" t="s">
        <v>462</v>
      </c>
      <c r="D48" s="109"/>
      <c r="E48" s="150"/>
      <c r="F48" s="151"/>
      <c r="G48" s="152">
        <v>9.1</v>
      </c>
      <c r="H48" s="152">
        <v>10.1</v>
      </c>
      <c r="I48" s="152"/>
      <c r="J48" s="152"/>
      <c r="K48" s="152"/>
      <c r="L48" s="152"/>
      <c r="M48" s="152"/>
      <c r="N48" s="103"/>
      <c r="O48" s="103"/>
      <c r="P48" s="103"/>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row>
    <row r="49" spans="1:42" ht="42" customHeight="1">
      <c r="A49" s="127" t="s">
        <v>405</v>
      </c>
      <c r="B49" s="109">
        <v>44</v>
      </c>
      <c r="C49" s="150" t="s">
        <v>463</v>
      </c>
      <c r="D49" s="109"/>
      <c r="E49" s="150"/>
      <c r="F49" s="151"/>
      <c r="G49" s="152">
        <v>7.2</v>
      </c>
      <c r="H49" s="152">
        <v>7.3</v>
      </c>
      <c r="I49" s="152">
        <v>7.4</v>
      </c>
      <c r="J49" s="152">
        <v>7.5</v>
      </c>
      <c r="K49" s="152"/>
      <c r="L49" s="152"/>
      <c r="M49" s="152"/>
      <c r="N49" s="103"/>
      <c r="O49" s="103"/>
      <c r="P49" s="103"/>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row>
    <row r="50" spans="1:42" ht="111.75" customHeight="1">
      <c r="A50" s="127" t="s">
        <v>405</v>
      </c>
      <c r="B50" s="109">
        <v>45</v>
      </c>
      <c r="C50" s="150" t="s">
        <v>509</v>
      </c>
      <c r="D50" s="109"/>
      <c r="E50" s="153"/>
      <c r="F50" s="150"/>
      <c r="G50" s="152">
        <v>7.5</v>
      </c>
      <c r="H50" s="152"/>
      <c r="I50" s="152"/>
      <c r="J50" s="152"/>
      <c r="K50" s="152"/>
      <c r="L50" s="152"/>
      <c r="M50" s="152"/>
      <c r="N50" s="103"/>
      <c r="O50" s="103"/>
      <c r="P50" s="103"/>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row>
    <row r="51" spans="1:42" ht="95.25" customHeight="1">
      <c r="A51" s="127" t="s">
        <v>405</v>
      </c>
      <c r="B51" s="109">
        <v>46</v>
      </c>
      <c r="C51" s="150" t="s">
        <v>514</v>
      </c>
      <c r="D51" s="109"/>
      <c r="E51" s="153"/>
      <c r="F51" s="153"/>
      <c r="G51" s="152">
        <v>9.1</v>
      </c>
      <c r="H51" s="152"/>
      <c r="I51" s="152"/>
      <c r="J51" s="152"/>
      <c r="K51" s="152"/>
      <c r="L51" s="152"/>
      <c r="M51" s="152"/>
      <c r="N51" s="103"/>
      <c r="O51" s="103"/>
      <c r="P51" s="103"/>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row>
    <row r="52" spans="1:42" ht="63" customHeight="1">
      <c r="A52" s="127" t="s">
        <v>405</v>
      </c>
      <c r="B52" s="107">
        <v>47</v>
      </c>
      <c r="C52" s="150" t="s">
        <v>417</v>
      </c>
      <c r="D52" s="107"/>
      <c r="E52" s="150"/>
      <c r="F52" s="151"/>
      <c r="G52" s="152">
        <v>7.6</v>
      </c>
      <c r="H52" s="152"/>
      <c r="I52" s="152"/>
      <c r="J52" s="152"/>
      <c r="K52" s="152"/>
      <c r="L52" s="152"/>
      <c r="M52" s="152"/>
      <c r="N52" s="103"/>
      <c r="O52" s="103"/>
      <c r="P52" s="103"/>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row>
    <row r="53" spans="1:42" ht="63" customHeight="1">
      <c r="A53" s="236"/>
      <c r="B53" s="237"/>
      <c r="C53" s="238"/>
      <c r="D53" s="237"/>
      <c r="E53" s="238"/>
      <c r="F53" s="239"/>
      <c r="G53" s="239">
        <f>COUNTA(G6:G52)</f>
        <v>46</v>
      </c>
      <c r="H53" s="239">
        <f t="shared" ref="H53:P53" si="0">COUNTA(H6:H52)</f>
        <v>36</v>
      </c>
      <c r="I53" s="239">
        <f t="shared" si="0"/>
        <v>23</v>
      </c>
      <c r="J53" s="239">
        <f t="shared" si="0"/>
        <v>17</v>
      </c>
      <c r="K53" s="239">
        <f t="shared" si="0"/>
        <v>12</v>
      </c>
      <c r="L53" s="239">
        <f t="shared" si="0"/>
        <v>5</v>
      </c>
      <c r="M53" s="239">
        <f t="shared" si="0"/>
        <v>4</v>
      </c>
      <c r="N53" s="239">
        <f t="shared" si="0"/>
        <v>2</v>
      </c>
      <c r="O53" s="239">
        <f t="shared" si="0"/>
        <v>1</v>
      </c>
      <c r="P53" s="239">
        <f t="shared" si="0"/>
        <v>1</v>
      </c>
      <c r="Q53" s="240">
        <f>SUM(G53:P53)</f>
        <v>147</v>
      </c>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row>
    <row r="54" spans="1:42">
      <c r="A54" s="174"/>
      <c r="B54" s="174"/>
      <c r="C54" s="174"/>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row>
    <row r="55" spans="1:42">
      <c r="A55" s="174"/>
      <c r="B55" s="174"/>
      <c r="C55" s="174"/>
      <c r="D55" s="172"/>
      <c r="E55" s="172"/>
      <c r="F55" s="172"/>
      <c r="G55" s="172"/>
      <c r="H55" s="172"/>
      <c r="I55" s="172"/>
      <c r="J55" s="172"/>
      <c r="K55" s="172"/>
      <c r="L55" s="172"/>
      <c r="M55" s="172"/>
      <c r="N55" s="172"/>
      <c r="O55" s="172"/>
      <c r="P55" s="172"/>
      <c r="Q55" s="172" t="s">
        <v>578</v>
      </c>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row>
    <row r="56" spans="1:42" ht="18" customHeight="1">
      <c r="A56" s="174"/>
      <c r="B56" s="174"/>
      <c r="C56" s="174"/>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row>
    <row r="57" spans="1:42" ht="18" customHeight="1">
      <c r="A57" s="174"/>
      <c r="B57" s="174"/>
      <c r="C57" s="174"/>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row>
    <row r="58" spans="1:42" ht="18" customHeight="1">
      <c r="A58" s="174"/>
      <c r="B58" s="174"/>
      <c r="C58" s="174"/>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row>
    <row r="59" spans="1:42" ht="18" customHeight="1">
      <c r="A59" s="174"/>
      <c r="B59" s="174"/>
      <c r="C59" s="174"/>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row>
    <row r="60" spans="1:42" ht="18" customHeight="1">
      <c r="A60" s="174"/>
      <c r="B60" s="174"/>
      <c r="C60" s="174"/>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row>
    <row r="61" spans="1:42" ht="18" customHeight="1">
      <c r="A61" s="174"/>
      <c r="B61" s="174"/>
      <c r="C61" s="174"/>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row>
    <row r="62" spans="1:42" ht="18" customHeight="1">
      <c r="A62" s="174"/>
      <c r="B62" s="174"/>
      <c r="C62" s="174"/>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row>
    <row r="63" spans="1:42" ht="18" customHeight="1">
      <c r="A63" s="174"/>
      <c r="B63" s="174"/>
      <c r="C63" s="174"/>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row>
    <row r="64" spans="1:42" ht="18" customHeight="1">
      <c r="A64" s="174"/>
      <c r="B64" s="174"/>
      <c r="C64" s="174"/>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row>
    <row r="65" spans="1:42" ht="18" customHeight="1">
      <c r="A65" s="174"/>
      <c r="B65" s="174"/>
      <c r="C65" s="174"/>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row>
    <row r="66" spans="1:42" ht="18" customHeight="1">
      <c r="A66" s="174"/>
      <c r="B66" s="174"/>
      <c r="C66" s="174"/>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row>
    <row r="67" spans="1:42" ht="18" customHeight="1">
      <c r="A67" s="174"/>
      <c r="B67" s="174"/>
      <c r="C67" s="174"/>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row>
    <row r="68" spans="1:42" ht="18" customHeight="1">
      <c r="A68" s="174"/>
      <c r="B68" s="174"/>
      <c r="C68" s="174"/>
      <c r="D68" s="172"/>
      <c r="E68" s="172"/>
      <c r="F68" s="172"/>
      <c r="G68" s="172"/>
      <c r="H68" s="172"/>
      <c r="I68" s="172"/>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row>
    <row r="69" spans="1:42" ht="18" customHeight="1">
      <c r="A69" s="174"/>
      <c r="B69" s="174"/>
      <c r="C69" s="174"/>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row>
    <row r="70" spans="1:42" ht="18" customHeight="1">
      <c r="A70" s="174"/>
      <c r="B70" s="174"/>
      <c r="C70" s="174"/>
      <c r="D70" s="172"/>
      <c r="E70" s="172"/>
      <c r="F70" s="172"/>
      <c r="G70" s="172"/>
      <c r="H70" s="172"/>
      <c r="I70" s="172"/>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row>
    <row r="71" spans="1:42" ht="18" customHeight="1">
      <c r="A71" s="174"/>
      <c r="B71" s="174"/>
      <c r="C71" s="174"/>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row>
    <row r="72" spans="1:42" ht="18" customHeight="1">
      <c r="A72" s="174"/>
      <c r="B72" s="174"/>
      <c r="C72" s="174"/>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row>
    <row r="73" spans="1:42" ht="18" customHeight="1">
      <c r="A73" s="174"/>
      <c r="B73" s="174"/>
      <c r="C73" s="174"/>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row>
    <row r="74" spans="1:42" ht="18" customHeight="1">
      <c r="A74" s="174"/>
      <c r="B74" s="174"/>
      <c r="C74" s="174"/>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row>
    <row r="75" spans="1:42" ht="18" customHeight="1">
      <c r="A75" s="174"/>
      <c r="B75" s="174"/>
      <c r="C75" s="174"/>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row>
    <row r="76" spans="1:42" ht="18" customHeight="1">
      <c r="A76" s="174"/>
      <c r="B76" s="174"/>
      <c r="C76" s="174"/>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row>
    <row r="77" spans="1:42" ht="18" customHeight="1">
      <c r="A77" s="174"/>
      <c r="B77" s="174"/>
      <c r="C77" s="174"/>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row>
    <row r="78" spans="1:42" ht="18" customHeight="1">
      <c r="A78" s="174"/>
      <c r="B78" s="174"/>
      <c r="C78" s="174"/>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row>
    <row r="79" spans="1:42" ht="18" customHeight="1">
      <c r="A79" s="174"/>
      <c r="B79" s="174"/>
      <c r="C79" s="174"/>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row>
    <row r="80" spans="1:42" ht="18" customHeight="1">
      <c r="A80" s="174"/>
      <c r="B80" s="174"/>
      <c r="C80" s="174"/>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row>
    <row r="81" spans="1:42" ht="18" customHeight="1">
      <c r="A81" s="174"/>
      <c r="B81" s="174"/>
      <c r="C81" s="174"/>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row>
    <row r="82" spans="1:42" ht="18" customHeight="1">
      <c r="A82" s="174"/>
      <c r="B82" s="174"/>
      <c r="C82" s="174"/>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row>
    <row r="83" spans="1:42" ht="18" customHeight="1">
      <c r="A83" s="174"/>
      <c r="B83" s="174"/>
      <c r="C83" s="174"/>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row>
    <row r="84" spans="1:42" ht="18" customHeight="1">
      <c r="A84" s="174"/>
      <c r="B84" s="174"/>
      <c r="C84" s="174"/>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row>
    <row r="85" spans="1:42" ht="18" customHeight="1">
      <c r="A85" s="174"/>
      <c r="B85" s="174"/>
      <c r="C85" s="174"/>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row>
    <row r="86" spans="1:42" ht="18" customHeight="1">
      <c r="A86" s="174"/>
      <c r="B86" s="174"/>
      <c r="C86" s="174"/>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row>
    <row r="87" spans="1:42" ht="18" customHeight="1">
      <c r="A87" s="174"/>
      <c r="B87" s="174"/>
      <c r="C87" s="174"/>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row>
    <row r="88" spans="1:42" ht="18" customHeight="1">
      <c r="A88" s="174"/>
      <c r="B88" s="174"/>
      <c r="C88" s="174"/>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row>
    <row r="89" spans="1:42" ht="18" customHeight="1">
      <c r="A89" s="174"/>
      <c r="B89" s="174"/>
      <c r="C89" s="174"/>
      <c r="D89" s="172"/>
      <c r="E89" s="172"/>
      <c r="F89" s="172"/>
      <c r="G89" s="172"/>
      <c r="H89" s="172"/>
      <c r="I89" s="172"/>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row>
    <row r="90" spans="1:42" ht="18" customHeight="1">
      <c r="A90" s="174"/>
      <c r="B90" s="174"/>
      <c r="C90" s="174"/>
      <c r="D90" s="172"/>
      <c r="E90" s="172"/>
      <c r="F90" s="172"/>
      <c r="G90" s="172"/>
      <c r="H90" s="172"/>
      <c r="I90" s="172"/>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row>
    <row r="91" spans="1:42" ht="18" customHeight="1">
      <c r="A91" s="174"/>
      <c r="B91" s="174"/>
      <c r="C91" s="174"/>
      <c r="D91" s="172"/>
      <c r="E91" s="172"/>
      <c r="F91" s="172"/>
      <c r="G91" s="172"/>
      <c r="H91" s="172"/>
      <c r="I91" s="172"/>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row>
    <row r="92" spans="1:42" ht="18" customHeight="1">
      <c r="A92" s="174"/>
      <c r="B92" s="174"/>
      <c r="C92" s="174"/>
      <c r="D92" s="172"/>
      <c r="E92" s="172"/>
      <c r="F92" s="172"/>
      <c r="G92" s="172"/>
      <c r="H92" s="172"/>
      <c r="I92" s="172"/>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row>
    <row r="93" spans="1:42" ht="18" customHeight="1">
      <c r="A93" s="174"/>
      <c r="B93" s="174"/>
      <c r="C93" s="174"/>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row>
    <row r="94" spans="1:42">
      <c r="A94" s="174"/>
      <c r="B94" s="174"/>
      <c r="C94" s="174"/>
      <c r="D94" s="172"/>
      <c r="E94" s="172"/>
      <c r="F94" s="172"/>
      <c r="G94" s="172"/>
      <c r="H94" s="172"/>
      <c r="I94" s="172"/>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row>
    <row r="95" spans="1:42">
      <c r="A95" s="174"/>
      <c r="B95" s="174"/>
      <c r="C95" s="174"/>
      <c r="D95" s="172"/>
      <c r="E95" s="172"/>
      <c r="F95" s="172"/>
      <c r="G95" s="172"/>
      <c r="H95" s="172"/>
      <c r="I95" s="172"/>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row>
    <row r="96" spans="1:42">
      <c r="A96" s="174"/>
      <c r="B96" s="174"/>
      <c r="C96" s="174"/>
      <c r="D96" s="172"/>
      <c r="E96" s="172"/>
      <c r="F96" s="172"/>
      <c r="G96" s="172"/>
      <c r="H96" s="172"/>
      <c r="I96" s="172"/>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row>
    <row r="97" spans="1:42">
      <c r="A97" s="174"/>
      <c r="B97" s="174"/>
      <c r="C97" s="174"/>
      <c r="D97" s="172"/>
      <c r="E97" s="172"/>
      <c r="F97" s="172"/>
      <c r="G97" s="172"/>
      <c r="H97" s="172"/>
      <c r="I97" s="172"/>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row>
    <row r="98" spans="1:42">
      <c r="A98" s="174"/>
      <c r="B98" s="174"/>
      <c r="C98" s="174"/>
      <c r="D98" s="172"/>
      <c r="E98" s="172"/>
      <c r="F98" s="172"/>
      <c r="G98" s="172"/>
      <c r="H98" s="172"/>
      <c r="I98" s="172"/>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row>
    <row r="99" spans="1:42">
      <c r="A99" s="174"/>
      <c r="B99" s="174"/>
      <c r="C99" s="174"/>
      <c r="D99" s="17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row>
    <row r="100" spans="1:42">
      <c r="A100" s="174"/>
      <c r="B100" s="174"/>
      <c r="C100" s="174"/>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row>
    <row r="101" spans="1:42">
      <c r="A101" s="174"/>
      <c r="B101" s="174"/>
      <c r="C101" s="174"/>
      <c r="D101" s="172"/>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row>
    <row r="102" spans="1:42">
      <c r="A102" s="174"/>
      <c r="B102" s="174"/>
      <c r="C102" s="174"/>
      <c r="D102" s="172"/>
      <c r="E102" s="172"/>
      <c r="F102" s="172"/>
      <c r="G102" s="172"/>
      <c r="H102" s="172"/>
      <c r="I102" s="172"/>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row>
    <row r="103" spans="1:42">
      <c r="A103" s="174"/>
      <c r="B103" s="174"/>
      <c r="C103" s="174"/>
      <c r="D103" s="172"/>
      <c r="E103" s="172"/>
      <c r="F103" s="172"/>
      <c r="G103" s="172"/>
      <c r="H103" s="172"/>
      <c r="I103" s="172"/>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row>
    <row r="104" spans="1:42">
      <c r="A104" s="174"/>
      <c r="B104" s="174"/>
      <c r="C104" s="174"/>
      <c r="D104" s="172"/>
      <c r="E104" s="172"/>
      <c r="F104" s="172"/>
      <c r="G104" s="172"/>
      <c r="H104" s="172"/>
      <c r="I104" s="172"/>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row>
    <row r="105" spans="1:42">
      <c r="A105" s="174"/>
      <c r="B105" s="174"/>
      <c r="C105" s="174"/>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row>
    <row r="106" spans="1:42">
      <c r="A106" s="174"/>
      <c r="B106" s="174"/>
      <c r="C106" s="174"/>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row>
    <row r="107" spans="1:42">
      <c r="A107" s="174"/>
      <c r="B107" s="174"/>
      <c r="C107" s="174"/>
      <c r="D107" s="172"/>
      <c r="E107" s="172"/>
      <c r="F107" s="172"/>
      <c r="G107" s="172"/>
      <c r="H107" s="172"/>
      <c r="I107" s="172"/>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row>
    <row r="108" spans="1:42">
      <c r="A108" s="174"/>
      <c r="B108" s="174"/>
      <c r="C108" s="174"/>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row>
    <row r="109" spans="1:42">
      <c r="A109" s="174"/>
      <c r="B109" s="174"/>
      <c r="C109" s="174"/>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row>
    <row r="110" spans="1:42">
      <c r="A110" s="174"/>
      <c r="B110" s="174"/>
      <c r="C110" s="174"/>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row>
    <row r="111" spans="1:42">
      <c r="A111" s="174"/>
      <c r="B111" s="174"/>
      <c r="C111" s="174"/>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row>
    <row r="112" spans="1:42">
      <c r="A112" s="174"/>
      <c r="B112" s="174"/>
      <c r="C112" s="174"/>
      <c r="D112" s="172"/>
      <c r="E112" s="172"/>
      <c r="F112" s="172"/>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row>
    <row r="113" spans="1:42">
      <c r="A113" s="174"/>
      <c r="B113" s="174"/>
      <c r="C113" s="174"/>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row>
    <row r="114" spans="1:42">
      <c r="A114" s="174"/>
      <c r="B114" s="174"/>
      <c r="C114" s="174"/>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row>
    <row r="115" spans="1:42">
      <c r="A115" s="174"/>
      <c r="B115" s="174"/>
      <c r="C115" s="174"/>
      <c r="D115" s="172"/>
      <c r="E115" s="172"/>
      <c r="F115" s="172"/>
      <c r="G115" s="172"/>
      <c r="H115" s="172"/>
      <c r="I115" s="172"/>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row>
    <row r="116" spans="1:42">
      <c r="A116" s="174"/>
      <c r="B116" s="174"/>
      <c r="C116" s="174"/>
      <c r="D116" s="172"/>
      <c r="E116" s="172"/>
      <c r="F116" s="172"/>
      <c r="G116" s="172"/>
      <c r="H116" s="172"/>
      <c r="I116" s="172"/>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row>
    <row r="117" spans="1:42">
      <c r="A117" s="174"/>
      <c r="B117" s="174"/>
      <c r="C117" s="174"/>
      <c r="D117" s="172"/>
      <c r="E117" s="172"/>
      <c r="F117" s="172"/>
      <c r="G117" s="172"/>
      <c r="H117" s="172"/>
      <c r="I117" s="172"/>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row>
    <row r="118" spans="1:42">
      <c r="A118" s="174"/>
      <c r="B118" s="174"/>
      <c r="C118" s="174"/>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row>
    <row r="119" spans="1:42">
      <c r="A119" s="174"/>
      <c r="B119" s="174"/>
      <c r="C119" s="174"/>
      <c r="D119" s="172"/>
      <c r="E119" s="172"/>
      <c r="F119" s="172"/>
      <c r="G119" s="172"/>
      <c r="H119" s="172"/>
      <c r="I119" s="172"/>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row>
    <row r="120" spans="1:42">
      <c r="A120" s="174"/>
      <c r="B120" s="174"/>
      <c r="C120" s="174"/>
      <c r="D120" s="172"/>
      <c r="E120" s="172"/>
      <c r="F120" s="172"/>
      <c r="G120" s="172"/>
      <c r="H120" s="172"/>
      <c r="I120" s="172"/>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row>
    <row r="121" spans="1:42">
      <c r="A121" s="174"/>
      <c r="B121" s="174"/>
      <c r="C121" s="174"/>
      <c r="D121" s="172"/>
      <c r="E121" s="172"/>
      <c r="F121" s="172"/>
      <c r="G121" s="172"/>
      <c r="H121" s="172"/>
      <c r="I121" s="172"/>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row>
    <row r="122" spans="1:42">
      <c r="A122" s="174"/>
      <c r="B122" s="174"/>
      <c r="C122" s="174"/>
      <c r="D122" s="172"/>
      <c r="E122" s="172"/>
      <c r="F122" s="172"/>
      <c r="G122" s="172"/>
      <c r="H122" s="172"/>
      <c r="I122" s="172"/>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row>
    <row r="123" spans="1:42">
      <c r="A123" s="174"/>
      <c r="B123" s="174"/>
      <c r="C123" s="174"/>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row>
    <row r="124" spans="1:42">
      <c r="A124" s="174"/>
      <c r="B124" s="174"/>
      <c r="C124" s="174"/>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row>
    <row r="125" spans="1:42">
      <c r="A125" s="174"/>
      <c r="B125" s="174"/>
      <c r="C125" s="174"/>
      <c r="D125" s="172"/>
      <c r="E125" s="172"/>
      <c r="F125" s="172"/>
      <c r="G125" s="172"/>
      <c r="H125" s="172"/>
      <c r="I125" s="172"/>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row>
    <row r="126" spans="1:42">
      <c r="A126" s="174"/>
      <c r="B126" s="174"/>
      <c r="C126" s="174"/>
      <c r="D126" s="172"/>
      <c r="E126" s="172"/>
      <c r="F126" s="172"/>
      <c r="G126" s="172"/>
      <c r="H126" s="172"/>
      <c r="I126" s="172"/>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row>
    <row r="127" spans="1:42">
      <c r="A127" s="174"/>
      <c r="B127" s="174"/>
      <c r="C127" s="174"/>
      <c r="D127" s="172"/>
      <c r="E127" s="172"/>
      <c r="F127" s="172"/>
      <c r="G127" s="172"/>
      <c r="H127" s="172"/>
      <c r="I127" s="172"/>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row>
    <row r="128" spans="1:42">
      <c r="A128" s="174"/>
      <c r="B128" s="174"/>
      <c r="C128" s="174"/>
      <c r="D128" s="172"/>
      <c r="E128" s="172"/>
      <c r="F128" s="172"/>
      <c r="G128" s="172"/>
      <c r="H128" s="172"/>
      <c r="I128" s="172"/>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row>
    <row r="129" spans="1:42">
      <c r="A129" s="174"/>
      <c r="B129" s="174"/>
      <c r="C129" s="174"/>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row>
    <row r="130" spans="1:42">
      <c r="A130" s="174"/>
      <c r="B130" s="174"/>
      <c r="C130" s="174"/>
      <c r="D130" s="172"/>
      <c r="E130" s="172"/>
      <c r="F130" s="172"/>
      <c r="G130" s="172"/>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row>
    <row r="131" spans="1:42">
      <c r="A131" s="174"/>
      <c r="B131" s="174"/>
      <c r="C131" s="174"/>
      <c r="D131" s="172"/>
      <c r="E131" s="172"/>
      <c r="F131" s="172"/>
      <c r="G131" s="172"/>
      <c r="H131" s="172"/>
      <c r="I131" s="172"/>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row>
    <row r="132" spans="1:42">
      <c r="A132" s="174"/>
      <c r="B132" s="174"/>
      <c r="C132" s="174"/>
      <c r="D132" s="172"/>
      <c r="E132" s="172"/>
      <c r="F132" s="172"/>
      <c r="G132" s="172"/>
      <c r="H132" s="172"/>
      <c r="I132" s="172"/>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row>
    <row r="133" spans="1:42">
      <c r="A133" s="174"/>
      <c r="B133" s="174"/>
      <c r="C133" s="174"/>
      <c r="D133" s="172"/>
      <c r="E133" s="172"/>
      <c r="F133" s="172"/>
      <c r="G133" s="172"/>
      <c r="H133" s="172"/>
      <c r="I133" s="172"/>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row>
    <row r="134" spans="1:42">
      <c r="A134" s="174"/>
      <c r="B134" s="174"/>
      <c r="C134" s="174"/>
      <c r="D134" s="172"/>
      <c r="E134" s="172"/>
      <c r="F134" s="172"/>
      <c r="G134" s="172"/>
      <c r="H134" s="172"/>
      <c r="I134" s="172"/>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row>
    <row r="135" spans="1:42">
      <c r="A135" s="174"/>
      <c r="B135" s="174"/>
      <c r="C135" s="174"/>
      <c r="D135" s="172"/>
      <c r="E135" s="172"/>
      <c r="F135" s="172"/>
      <c r="G135" s="172"/>
      <c r="H135" s="172"/>
      <c r="I135" s="172"/>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row>
    <row r="136" spans="1:42">
      <c r="A136" s="174"/>
      <c r="B136" s="174"/>
      <c r="C136" s="174"/>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row>
    <row r="137" spans="1:42">
      <c r="A137" s="174"/>
      <c r="B137" s="174"/>
      <c r="C137" s="174"/>
      <c r="D137" s="172"/>
      <c r="E137" s="172"/>
      <c r="F137" s="172"/>
      <c r="G137" s="172"/>
      <c r="H137" s="172"/>
      <c r="I137" s="172"/>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row>
    <row r="138" spans="1:42">
      <c r="A138" s="174"/>
      <c r="B138" s="174"/>
      <c r="C138" s="174"/>
      <c r="D138" s="172"/>
      <c r="E138" s="172"/>
      <c r="F138" s="172"/>
      <c r="G138" s="172"/>
      <c r="H138" s="172"/>
      <c r="I138" s="172"/>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row>
    <row r="139" spans="1:42">
      <c r="A139" s="174"/>
      <c r="B139" s="174"/>
      <c r="C139" s="174"/>
      <c r="D139" s="172"/>
      <c r="E139" s="172"/>
      <c r="F139" s="172"/>
      <c r="G139" s="172"/>
      <c r="H139" s="172"/>
      <c r="I139" s="172"/>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row>
    <row r="140" spans="1:42">
      <c r="A140" s="174"/>
      <c r="B140" s="174"/>
      <c r="C140" s="174"/>
      <c r="D140" s="172"/>
      <c r="E140" s="172"/>
      <c r="F140" s="172"/>
      <c r="G140" s="172"/>
      <c r="H140" s="172"/>
      <c r="I140" s="172"/>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row>
    <row r="141" spans="1:42">
      <c r="A141" s="174"/>
      <c r="B141" s="174"/>
      <c r="C141" s="174"/>
      <c r="D141" s="172"/>
      <c r="E141" s="172"/>
      <c r="F141" s="172"/>
      <c r="G141" s="172"/>
      <c r="H141" s="172"/>
      <c r="I141" s="172"/>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row>
    <row r="142" spans="1:42">
      <c r="A142" s="174"/>
      <c r="B142" s="174"/>
      <c r="C142" s="174"/>
      <c r="D142" s="172"/>
      <c r="E142" s="172"/>
      <c r="F142" s="172"/>
      <c r="G142" s="172"/>
      <c r="H142" s="172"/>
      <c r="I142" s="172"/>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row>
    <row r="143" spans="1:42">
      <c r="A143" s="174"/>
      <c r="B143" s="174"/>
      <c r="C143" s="174"/>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row>
    <row r="144" spans="1:42">
      <c r="A144" s="174"/>
      <c r="B144" s="174"/>
      <c r="C144" s="174"/>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row>
    <row r="145" spans="1:42">
      <c r="A145" s="174"/>
      <c r="B145" s="174"/>
      <c r="C145" s="174"/>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row>
    <row r="146" spans="1:42">
      <c r="A146" s="174"/>
      <c r="B146" s="174"/>
      <c r="C146" s="174"/>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row>
    <row r="147" spans="1:42">
      <c r="A147" s="174"/>
      <c r="B147" s="174"/>
      <c r="C147" s="174"/>
      <c r="D147" s="172"/>
      <c r="E147" s="172"/>
      <c r="F147" s="172"/>
      <c r="G147" s="172"/>
      <c r="H147" s="172"/>
      <c r="I147" s="172"/>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row>
    <row r="148" spans="1:42">
      <c r="A148" s="174"/>
      <c r="B148" s="174"/>
      <c r="C148" s="174"/>
      <c r="D148" s="172"/>
      <c r="E148" s="172"/>
      <c r="F148" s="172"/>
      <c r="G148" s="172"/>
      <c r="H148" s="172"/>
      <c r="I148" s="172"/>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row>
    <row r="149" spans="1:42">
      <c r="A149" s="174"/>
      <c r="B149" s="174"/>
      <c r="C149" s="174"/>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row>
    <row r="150" spans="1:42">
      <c r="A150" s="174"/>
      <c r="B150" s="174"/>
      <c r="C150" s="174"/>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row>
    <row r="151" spans="1:42">
      <c r="A151" s="174"/>
      <c r="B151" s="174"/>
      <c r="C151" s="174"/>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row>
    <row r="152" spans="1:42">
      <c r="A152" s="174"/>
      <c r="B152" s="174"/>
      <c r="C152" s="174"/>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row>
    <row r="153" spans="1:42">
      <c r="A153" s="174"/>
      <c r="B153" s="174"/>
      <c r="C153" s="174"/>
      <c r="D153" s="172"/>
      <c r="E153" s="172"/>
      <c r="F153" s="172"/>
      <c r="G153" s="172"/>
      <c r="H153" s="172"/>
      <c r="I153" s="172"/>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row>
    <row r="154" spans="1:42">
      <c r="A154" s="174"/>
      <c r="B154" s="174"/>
      <c r="C154" s="174"/>
      <c r="D154" s="172"/>
      <c r="E154" s="172"/>
      <c r="F154" s="172"/>
      <c r="G154" s="172"/>
      <c r="H154" s="172"/>
      <c r="I154" s="172"/>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row>
    <row r="155" spans="1:42">
      <c r="A155" s="174"/>
      <c r="B155" s="174"/>
      <c r="C155" s="174"/>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row>
    <row r="156" spans="1:42">
      <c r="A156" s="174"/>
      <c r="B156" s="174"/>
      <c r="C156" s="174"/>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row>
    <row r="157" spans="1:42">
      <c r="A157" s="174"/>
      <c r="B157" s="174"/>
      <c r="C157" s="174"/>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row>
    <row r="158" spans="1:42">
      <c r="A158" s="174"/>
      <c r="B158" s="174"/>
      <c r="C158" s="174"/>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row>
    <row r="159" spans="1:42">
      <c r="A159" s="174"/>
      <c r="B159" s="174"/>
      <c r="C159" s="174"/>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row>
    <row r="160" spans="1:42">
      <c r="A160" s="174"/>
      <c r="B160" s="174"/>
      <c r="C160" s="174"/>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row>
    <row r="161" spans="1:42">
      <c r="A161" s="174"/>
      <c r="B161" s="174"/>
      <c r="C161" s="174"/>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row>
    <row r="162" spans="1:42">
      <c r="A162" s="174"/>
      <c r="B162" s="174"/>
      <c r="C162" s="174"/>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row>
    <row r="163" spans="1:42">
      <c r="A163" s="174"/>
      <c r="B163" s="174"/>
      <c r="C163" s="174"/>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row>
    <row r="164" spans="1:42">
      <c r="A164" s="174"/>
      <c r="B164" s="174"/>
      <c r="C164" s="174"/>
      <c r="D164" s="172"/>
      <c r="E164" s="172"/>
      <c r="F164" s="172"/>
      <c r="G164" s="172"/>
      <c r="H164" s="172"/>
      <c r="I164" s="172"/>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row>
    <row r="165" spans="1:42">
      <c r="A165" s="174"/>
      <c r="B165" s="174"/>
      <c r="C165" s="174"/>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row>
    <row r="166" spans="1:42">
      <c r="A166" s="174"/>
      <c r="B166" s="174"/>
      <c r="C166" s="174"/>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row>
    <row r="167" spans="1:42">
      <c r="A167" s="174"/>
      <c r="B167" s="174"/>
      <c r="C167" s="174"/>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row>
    <row r="168" spans="1:42">
      <c r="A168" s="174"/>
      <c r="B168" s="174"/>
      <c r="C168" s="174"/>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row>
    <row r="169" spans="1:42">
      <c r="A169" s="174"/>
      <c r="B169" s="174"/>
      <c r="C169" s="174"/>
      <c r="D169" s="172"/>
      <c r="E169" s="172"/>
      <c r="F169" s="172"/>
      <c r="G169" s="172"/>
      <c r="H169" s="172"/>
      <c r="I169" s="172"/>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row>
    <row r="170" spans="1:42">
      <c r="A170" s="174"/>
      <c r="B170" s="174"/>
      <c r="C170" s="174"/>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row>
    <row r="171" spans="1:42">
      <c r="A171" s="174"/>
      <c r="B171" s="174"/>
      <c r="C171" s="174"/>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row>
    <row r="172" spans="1:42">
      <c r="A172" s="174"/>
      <c r="B172" s="174"/>
      <c r="C172" s="174"/>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row>
    <row r="173" spans="1:42">
      <c r="A173" s="174"/>
      <c r="B173" s="174"/>
      <c r="C173" s="174"/>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row>
    <row r="174" spans="1:42">
      <c r="A174" s="174"/>
      <c r="B174" s="174"/>
      <c r="C174" s="174"/>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row>
    <row r="175" spans="1:42">
      <c r="A175" s="174"/>
      <c r="B175" s="174"/>
      <c r="C175" s="174"/>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row>
    <row r="176" spans="1:42">
      <c r="A176" s="174"/>
      <c r="B176" s="174"/>
      <c r="C176" s="174"/>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row>
    <row r="177" spans="1:42">
      <c r="A177" s="174"/>
      <c r="B177" s="174"/>
      <c r="C177" s="174"/>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row>
    <row r="178" spans="1:42">
      <c r="A178" s="174"/>
      <c r="B178" s="174"/>
      <c r="C178" s="174"/>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row>
    <row r="179" spans="1:42">
      <c r="A179" s="174"/>
      <c r="B179" s="174"/>
      <c r="C179" s="174"/>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row>
    <row r="180" spans="1:42">
      <c r="A180" s="174"/>
      <c r="B180" s="174"/>
      <c r="C180" s="174"/>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row>
    <row r="181" spans="1:42">
      <c r="A181" s="174"/>
      <c r="B181" s="174"/>
      <c r="C181" s="174"/>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row>
    <row r="182" spans="1:42">
      <c r="A182" s="174"/>
      <c r="B182" s="174"/>
      <c r="C182" s="174"/>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row>
    <row r="183" spans="1:42">
      <c r="A183" s="174"/>
      <c r="B183" s="174"/>
      <c r="C183" s="174"/>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row>
    <row r="184" spans="1:42">
      <c r="A184" s="174"/>
      <c r="B184" s="174"/>
      <c r="C184" s="174"/>
      <c r="D184" s="172"/>
      <c r="E184" s="172"/>
      <c r="F184" s="172"/>
      <c r="G184" s="172"/>
      <c r="H184" s="172"/>
      <c r="I184" s="172"/>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row>
    <row r="185" spans="1:42">
      <c r="A185" s="174"/>
      <c r="B185" s="174"/>
      <c r="C185" s="174"/>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row>
    <row r="186" spans="1:42">
      <c r="A186" s="174"/>
      <c r="B186" s="174"/>
      <c r="C186" s="174"/>
      <c r="D186" s="172"/>
      <c r="E186" s="172"/>
      <c r="F186" s="172"/>
      <c r="G186" s="172"/>
      <c r="H186" s="172"/>
      <c r="I186" s="172"/>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row>
    <row r="187" spans="1:42">
      <c r="A187" s="174"/>
      <c r="B187" s="174"/>
      <c r="C187" s="174"/>
      <c r="D187" s="172"/>
      <c r="E187" s="172"/>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row>
    <row r="188" spans="1:42">
      <c r="A188" s="174"/>
      <c r="B188" s="174"/>
      <c r="C188" s="174"/>
      <c r="D188" s="172"/>
      <c r="E188" s="172"/>
      <c r="F188" s="172"/>
      <c r="G188" s="172"/>
      <c r="H188" s="172"/>
      <c r="I188" s="172"/>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row>
    <row r="189" spans="1:42">
      <c r="A189" s="174"/>
      <c r="B189" s="174"/>
      <c r="C189" s="174"/>
      <c r="D189" s="172"/>
      <c r="E189" s="172"/>
      <c r="F189" s="172"/>
      <c r="G189" s="172"/>
      <c r="H189" s="172"/>
      <c r="I189" s="172"/>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row>
    <row r="190" spans="1:42">
      <c r="A190" s="174"/>
      <c r="B190" s="174"/>
      <c r="C190" s="174"/>
      <c r="D190" s="172"/>
      <c r="E190" s="172"/>
      <c r="F190" s="172"/>
      <c r="G190" s="172"/>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row>
    <row r="191" spans="1:42">
      <c r="A191" s="174"/>
      <c r="B191" s="174"/>
      <c r="C191" s="174"/>
      <c r="D191" s="172"/>
      <c r="E191" s="172"/>
      <c r="F191" s="172"/>
      <c r="G191" s="172"/>
      <c r="H191" s="172"/>
      <c r="I191" s="172"/>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row>
    <row r="192" spans="1:42">
      <c r="A192" s="174"/>
      <c r="B192" s="174"/>
      <c r="C192" s="174"/>
      <c r="D192" s="172"/>
      <c r="E192" s="172"/>
      <c r="F192" s="172"/>
      <c r="G192" s="172"/>
      <c r="H192" s="172"/>
      <c r="I192" s="172"/>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row>
    <row r="193" spans="1:42">
      <c r="A193" s="174"/>
      <c r="B193" s="174"/>
      <c r="C193" s="174"/>
      <c r="D193" s="172"/>
      <c r="E193" s="172"/>
      <c r="F193" s="172"/>
      <c r="G193" s="172"/>
      <c r="H193" s="172"/>
      <c r="I193" s="172"/>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row>
    <row r="194" spans="1:42">
      <c r="A194" s="174"/>
      <c r="B194" s="174"/>
      <c r="C194" s="174"/>
      <c r="D194" s="172"/>
      <c r="E194" s="172"/>
      <c r="F194" s="172"/>
      <c r="G194" s="172"/>
      <c r="H194" s="172"/>
      <c r="I194" s="172"/>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row>
    <row r="195" spans="1:42">
      <c r="A195" s="174"/>
      <c r="B195" s="174"/>
      <c r="C195" s="174"/>
      <c r="D195" s="172"/>
      <c r="E195" s="172"/>
      <c r="F195" s="172"/>
      <c r="G195" s="172"/>
      <c r="H195" s="172"/>
      <c r="I195" s="172"/>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row>
    <row r="196" spans="1:42">
      <c r="A196" s="174"/>
      <c r="B196" s="174"/>
      <c r="C196" s="174"/>
      <c r="D196" s="172"/>
      <c r="E196" s="172"/>
      <c r="F196" s="172"/>
      <c r="G196" s="172"/>
      <c r="H196" s="172"/>
      <c r="I196" s="172"/>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row>
    <row r="197" spans="1:42">
      <c r="A197" s="174"/>
      <c r="B197" s="174"/>
      <c r="C197" s="174"/>
      <c r="D197" s="172"/>
      <c r="E197" s="172"/>
      <c r="F197" s="172"/>
      <c r="G197" s="172"/>
      <c r="H197" s="172"/>
      <c r="I197" s="172"/>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row>
    <row r="198" spans="1:42">
      <c r="A198" s="174"/>
      <c r="B198" s="174"/>
      <c r="C198" s="174"/>
      <c r="D198" s="172"/>
      <c r="E198" s="172"/>
      <c r="F198" s="172"/>
      <c r="G198" s="172"/>
      <c r="H198" s="172"/>
      <c r="I198" s="172"/>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row>
    <row r="199" spans="1:42">
      <c r="A199" s="174"/>
      <c r="B199" s="174"/>
      <c r="C199" s="174"/>
      <c r="D199" s="172"/>
      <c r="E199" s="172"/>
      <c r="F199" s="172"/>
      <c r="G199" s="172"/>
      <c r="H199" s="172"/>
      <c r="I199" s="172"/>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row>
    <row r="200" spans="1:42">
      <c r="A200" s="174"/>
      <c r="B200" s="174"/>
      <c r="C200" s="174"/>
      <c r="D200" s="172"/>
      <c r="E200" s="172"/>
      <c r="F200" s="172"/>
      <c r="G200" s="172"/>
      <c r="H200" s="172"/>
      <c r="I200" s="172"/>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row>
    <row r="201" spans="1:42">
      <c r="A201" s="174"/>
      <c r="B201" s="174"/>
      <c r="C201" s="174"/>
      <c r="D201" s="172"/>
      <c r="E201" s="172"/>
      <c r="F201" s="172"/>
      <c r="G201" s="172"/>
      <c r="H201" s="172"/>
      <c r="I201" s="172"/>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row>
    <row r="202" spans="1:42">
      <c r="A202" s="174"/>
      <c r="B202" s="174"/>
      <c r="C202" s="174"/>
      <c r="D202" s="172"/>
      <c r="E202" s="172"/>
      <c r="F202" s="172"/>
      <c r="G202" s="172"/>
      <c r="H202" s="172"/>
      <c r="I202" s="172"/>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row>
    <row r="203" spans="1:42">
      <c r="A203" s="174"/>
      <c r="B203" s="174"/>
      <c r="C203" s="174"/>
      <c r="D203" s="172"/>
      <c r="E203" s="172"/>
      <c r="F203" s="172"/>
      <c r="G203" s="172"/>
      <c r="H203" s="172"/>
      <c r="I203" s="172"/>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row>
    <row r="204" spans="1:42">
      <c r="A204" s="174"/>
      <c r="B204" s="174"/>
      <c r="C204" s="174"/>
      <c r="D204" s="172"/>
      <c r="E204" s="172"/>
      <c r="F204" s="172"/>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row>
    <row r="205" spans="1:42">
      <c r="A205" s="174"/>
      <c r="B205" s="174"/>
      <c r="C205" s="174"/>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row>
    <row r="206" spans="1:42">
      <c r="A206" s="174"/>
      <c r="B206" s="174"/>
      <c r="C206" s="174"/>
      <c r="D206" s="172"/>
      <c r="E206" s="172"/>
      <c r="F206" s="172"/>
      <c r="G206" s="172"/>
      <c r="H206" s="172"/>
      <c r="I206" s="172"/>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row>
    <row r="207" spans="1:42">
      <c r="A207" s="174"/>
      <c r="B207" s="174"/>
      <c r="C207" s="174"/>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row>
    <row r="208" spans="1:42">
      <c r="A208" s="174"/>
      <c r="B208" s="174"/>
      <c r="C208" s="174"/>
      <c r="D208" s="172"/>
      <c r="E208" s="172"/>
      <c r="F208" s="172"/>
      <c r="G208" s="172"/>
      <c r="H208" s="172"/>
      <c r="I208" s="172"/>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row>
    <row r="209" spans="1:42">
      <c r="A209" s="174"/>
      <c r="B209" s="174"/>
      <c r="C209" s="174"/>
      <c r="D209" s="172"/>
      <c r="E209" s="172"/>
      <c r="F209" s="172"/>
      <c r="G209" s="172"/>
      <c r="H209" s="172"/>
      <c r="I209" s="172"/>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row>
    <row r="210" spans="1:42">
      <c r="A210" s="174"/>
      <c r="B210" s="174"/>
      <c r="C210" s="174"/>
      <c r="D210" s="172"/>
      <c r="E210" s="172"/>
      <c r="F210" s="172"/>
      <c r="G210" s="172"/>
      <c r="H210" s="172"/>
      <c r="I210" s="172"/>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row>
    <row r="211" spans="1:42">
      <c r="A211" s="174"/>
      <c r="B211" s="174"/>
      <c r="C211" s="174"/>
      <c r="D211" s="172"/>
      <c r="E211" s="172"/>
      <c r="F211" s="172"/>
      <c r="G211" s="172"/>
      <c r="H211" s="172"/>
      <c r="I211" s="172"/>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row>
    <row r="212" spans="1:42">
      <c r="A212" s="174"/>
      <c r="B212" s="174"/>
      <c r="C212" s="174"/>
      <c r="D212" s="172"/>
      <c r="E212" s="172"/>
      <c r="F212" s="172"/>
      <c r="G212" s="172"/>
      <c r="H212" s="172"/>
      <c r="I212" s="172"/>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row>
    <row r="213" spans="1:42">
      <c r="A213" s="174"/>
      <c r="B213" s="174"/>
      <c r="C213" s="174"/>
      <c r="D213" s="172"/>
      <c r="E213" s="172"/>
      <c r="F213" s="172"/>
      <c r="G213" s="172"/>
      <c r="H213" s="172"/>
      <c r="I213" s="172"/>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row>
    <row r="214" spans="1:42">
      <c r="A214" s="174"/>
      <c r="B214" s="174"/>
      <c r="C214" s="174"/>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row>
    <row r="215" spans="1:42">
      <c r="A215" s="174"/>
      <c r="B215" s="174"/>
      <c r="C215" s="174"/>
      <c r="D215" s="172"/>
      <c r="E215" s="172"/>
      <c r="F215" s="172"/>
      <c r="G215" s="172"/>
      <c r="H215" s="172"/>
      <c r="I215" s="172"/>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row>
    <row r="216" spans="1:42">
      <c r="A216" s="174"/>
      <c r="B216" s="174"/>
      <c r="C216" s="174"/>
      <c r="D216" s="172"/>
      <c r="E216" s="172"/>
      <c r="F216" s="172"/>
      <c r="G216" s="172"/>
      <c r="H216" s="172"/>
      <c r="I216" s="172"/>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row>
    <row r="217" spans="1:42">
      <c r="A217" s="174"/>
      <c r="B217" s="174"/>
      <c r="C217" s="174"/>
      <c r="D217" s="172"/>
      <c r="E217" s="172"/>
      <c r="F217" s="172"/>
      <c r="G217" s="172"/>
      <c r="H217" s="172"/>
      <c r="I217" s="172"/>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row>
    <row r="218" spans="1:42">
      <c r="A218" s="174"/>
      <c r="B218" s="174"/>
      <c r="C218" s="174"/>
      <c r="D218" s="172"/>
      <c r="E218" s="172"/>
      <c r="F218" s="172"/>
      <c r="G218" s="172"/>
      <c r="H218" s="172"/>
      <c r="I218" s="172"/>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row>
    <row r="219" spans="1:42">
      <c r="A219" s="174"/>
      <c r="B219" s="174"/>
      <c r="C219" s="174"/>
      <c r="D219" s="172"/>
      <c r="E219" s="172"/>
      <c r="F219" s="172"/>
      <c r="G219" s="172"/>
      <c r="H219" s="172"/>
      <c r="I219" s="172"/>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row>
    <row r="220" spans="1:42">
      <c r="A220" s="174"/>
      <c r="B220" s="174"/>
      <c r="C220" s="174"/>
      <c r="D220" s="172"/>
      <c r="E220" s="172"/>
      <c r="F220" s="172"/>
      <c r="G220" s="172"/>
      <c r="H220" s="172"/>
      <c r="I220" s="172"/>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row>
    <row r="221" spans="1:42">
      <c r="A221" s="174"/>
      <c r="B221" s="174"/>
      <c r="C221" s="174"/>
      <c r="D221" s="172"/>
      <c r="E221" s="172"/>
      <c r="F221" s="172"/>
      <c r="G221" s="172"/>
      <c r="H221" s="172"/>
      <c r="I221" s="172"/>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row>
    <row r="222" spans="1:42">
      <c r="A222" s="174"/>
      <c r="B222" s="174"/>
      <c r="C222" s="174"/>
      <c r="D222" s="172"/>
      <c r="E222" s="172"/>
      <c r="F222" s="172"/>
      <c r="G222" s="172"/>
      <c r="H222" s="172"/>
      <c r="I222" s="172"/>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row>
    <row r="223" spans="1:42">
      <c r="A223" s="174"/>
      <c r="B223" s="174"/>
      <c r="C223" s="174"/>
      <c r="D223" s="172"/>
      <c r="E223" s="172"/>
      <c r="F223" s="172"/>
      <c r="G223" s="172"/>
      <c r="H223" s="172"/>
      <c r="I223" s="172"/>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row>
    <row r="224" spans="1:42">
      <c r="A224" s="174"/>
      <c r="B224" s="174"/>
      <c r="C224" s="174"/>
      <c r="D224" s="172"/>
      <c r="E224" s="172"/>
      <c r="F224" s="172"/>
      <c r="G224" s="172"/>
      <c r="H224" s="172"/>
      <c r="I224" s="172"/>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row>
    <row r="225" spans="1:42">
      <c r="A225" s="174"/>
      <c r="B225" s="174"/>
      <c r="C225" s="174"/>
      <c r="D225" s="172"/>
      <c r="E225" s="172"/>
      <c r="F225" s="172"/>
      <c r="G225" s="172"/>
      <c r="H225" s="172"/>
      <c r="I225" s="172"/>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row>
    <row r="226" spans="1:42">
      <c r="A226" s="174"/>
      <c r="B226" s="174"/>
      <c r="C226" s="174"/>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row>
    <row r="227" spans="1:42">
      <c r="A227" s="174"/>
      <c r="B227" s="174"/>
      <c r="C227" s="174"/>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row>
    <row r="228" spans="1:42">
      <c r="A228" s="174"/>
      <c r="B228" s="174"/>
      <c r="C228" s="174"/>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row>
    <row r="229" spans="1:42">
      <c r="A229" s="174"/>
      <c r="B229" s="174"/>
      <c r="C229" s="174"/>
      <c r="D229" s="172"/>
      <c r="E229" s="172"/>
      <c r="F229" s="172"/>
      <c r="G229" s="172"/>
      <c r="H229" s="172"/>
      <c r="I229" s="172"/>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row>
    <row r="230" spans="1:42">
      <c r="A230" s="174"/>
      <c r="B230" s="174"/>
      <c r="C230" s="174"/>
      <c r="D230" s="172"/>
      <c r="E230" s="172"/>
      <c r="F230" s="172"/>
      <c r="G230" s="172"/>
      <c r="H230" s="172"/>
      <c r="I230" s="172"/>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row>
    <row r="231" spans="1:42">
      <c r="A231" s="174"/>
      <c r="B231" s="174"/>
      <c r="C231" s="174"/>
      <c r="D231" s="172"/>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row>
    <row r="232" spans="1:42">
      <c r="A232" s="174"/>
      <c r="B232" s="174"/>
      <c r="C232" s="174"/>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row>
    <row r="233" spans="1:42">
      <c r="A233" s="174"/>
      <c r="B233" s="174"/>
      <c r="C233" s="174"/>
      <c r="D233" s="172"/>
      <c r="E233" s="172"/>
      <c r="F233" s="172"/>
      <c r="G233" s="172"/>
      <c r="H233" s="172"/>
      <c r="I233" s="172"/>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row>
    <row r="234" spans="1:42">
      <c r="A234" s="174"/>
      <c r="B234" s="174"/>
      <c r="C234" s="174"/>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row>
    <row r="235" spans="1:42">
      <c r="A235" s="174"/>
      <c r="B235" s="174"/>
      <c r="C235" s="174"/>
      <c r="D235" s="172"/>
      <c r="E235" s="172"/>
      <c r="F235" s="172"/>
      <c r="G235" s="172"/>
      <c r="H235" s="172"/>
      <c r="I235" s="172"/>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row>
    <row r="236" spans="1:42">
      <c r="A236" s="174"/>
      <c r="B236" s="174"/>
      <c r="C236" s="174"/>
      <c r="D236" s="172"/>
      <c r="E236" s="172"/>
      <c r="F236" s="172"/>
      <c r="G236" s="172"/>
      <c r="H236" s="172"/>
      <c r="I236" s="172"/>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row>
    <row r="237" spans="1:42">
      <c r="A237" s="174"/>
      <c r="B237" s="174"/>
      <c r="C237" s="174"/>
      <c r="D237" s="172"/>
      <c r="E237" s="172"/>
      <c r="F237" s="172"/>
      <c r="G237" s="172"/>
      <c r="H237" s="172"/>
      <c r="I237" s="172"/>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row>
    <row r="238" spans="1:42">
      <c r="A238" s="174"/>
      <c r="B238" s="174"/>
      <c r="C238" s="174"/>
      <c r="D238" s="172"/>
      <c r="E238" s="172"/>
      <c r="F238" s="172"/>
      <c r="G238" s="172"/>
      <c r="H238" s="172"/>
      <c r="I238" s="172"/>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row>
    <row r="239" spans="1:42">
      <c r="A239" s="174"/>
      <c r="B239" s="174"/>
      <c r="C239" s="174"/>
      <c r="D239" s="172"/>
      <c r="E239" s="172"/>
      <c r="F239" s="172"/>
      <c r="G239" s="172"/>
      <c r="H239" s="172"/>
      <c r="I239" s="172"/>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row>
    <row r="240" spans="1:42">
      <c r="A240" s="174"/>
      <c r="B240" s="174"/>
      <c r="C240" s="174"/>
      <c r="D240" s="172"/>
      <c r="E240" s="172"/>
      <c r="F240" s="172"/>
      <c r="G240" s="172"/>
      <c r="H240" s="172"/>
      <c r="I240" s="172"/>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row>
    <row r="241" spans="1:42">
      <c r="A241" s="174"/>
      <c r="B241" s="174"/>
      <c r="C241" s="174"/>
      <c r="D241" s="172"/>
      <c r="E241" s="172"/>
      <c r="F241" s="172"/>
      <c r="G241" s="172"/>
      <c r="H241" s="172"/>
      <c r="I241" s="172"/>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row>
    <row r="242" spans="1:42">
      <c r="A242" s="174"/>
      <c r="B242" s="174"/>
      <c r="C242" s="174"/>
      <c r="D242" s="172"/>
      <c r="E242" s="172"/>
      <c r="F242" s="172"/>
      <c r="G242" s="172"/>
      <c r="H242" s="172"/>
      <c r="I242" s="172"/>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row>
    <row r="243" spans="1:42">
      <c r="A243" s="174"/>
      <c r="B243" s="174"/>
      <c r="C243" s="174"/>
      <c r="D243" s="172"/>
      <c r="E243" s="172"/>
      <c r="F243" s="172"/>
      <c r="G243" s="172"/>
      <c r="H243" s="172"/>
      <c r="I243" s="172"/>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row>
    <row r="244" spans="1:42">
      <c r="A244" s="174"/>
      <c r="B244" s="174"/>
      <c r="C244" s="174"/>
      <c r="D244" s="172"/>
      <c r="E244" s="172"/>
      <c r="F244" s="172"/>
      <c r="G244" s="172"/>
      <c r="H244" s="172"/>
      <c r="I244" s="172"/>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row>
    <row r="245" spans="1:42">
      <c r="A245" s="174"/>
      <c r="B245" s="174"/>
      <c r="C245" s="174"/>
      <c r="D245" s="172"/>
      <c r="E245" s="172"/>
      <c r="F245" s="172"/>
      <c r="G245" s="172"/>
      <c r="H245" s="172"/>
      <c r="I245" s="172"/>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row>
    <row r="246" spans="1:42">
      <c r="A246" s="174"/>
      <c r="B246" s="174"/>
      <c r="C246" s="174"/>
      <c r="D246" s="172"/>
      <c r="E246" s="172"/>
      <c r="F246" s="172"/>
      <c r="G246" s="172"/>
      <c r="H246" s="172"/>
      <c r="I246" s="172"/>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row>
    <row r="247" spans="1:42">
      <c r="A247" s="174"/>
      <c r="B247" s="174"/>
      <c r="C247" s="174"/>
      <c r="D247" s="172"/>
      <c r="E247" s="172"/>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row>
    <row r="248" spans="1:42">
      <c r="A248" s="174"/>
      <c r="B248" s="174"/>
      <c r="C248" s="174"/>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row>
    <row r="249" spans="1:42">
      <c r="A249" s="174"/>
      <c r="B249" s="174"/>
      <c r="C249" s="174"/>
      <c r="D249" s="172"/>
      <c r="E249" s="172"/>
      <c r="F249" s="172"/>
      <c r="G249" s="172"/>
      <c r="H249" s="172"/>
      <c r="I249" s="172"/>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row>
    <row r="250" spans="1:42">
      <c r="A250" s="174"/>
      <c r="B250" s="174"/>
      <c r="C250" s="174"/>
      <c r="D250" s="172"/>
      <c r="E250" s="172"/>
      <c r="F250" s="172"/>
      <c r="G250" s="172"/>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row>
    <row r="251" spans="1:42">
      <c r="A251" s="174"/>
      <c r="B251" s="174"/>
      <c r="C251" s="174"/>
      <c r="D251" s="172"/>
      <c r="E251" s="172"/>
      <c r="F251" s="172"/>
      <c r="G251" s="172"/>
      <c r="H251" s="172"/>
      <c r="I251" s="172"/>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row>
    <row r="252" spans="1:42">
      <c r="A252" s="174"/>
      <c r="B252" s="174"/>
      <c r="C252" s="174"/>
      <c r="D252" s="172"/>
      <c r="E252" s="172"/>
      <c r="F252" s="172"/>
      <c r="G252" s="172"/>
      <c r="H252" s="172"/>
      <c r="I252" s="172"/>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row>
    <row r="253" spans="1:42">
      <c r="A253" s="174"/>
      <c r="B253" s="174"/>
      <c r="C253" s="174"/>
      <c r="D253" s="172"/>
      <c r="E253" s="172"/>
      <c r="F253" s="172"/>
      <c r="G253" s="172"/>
      <c r="H253" s="172"/>
      <c r="I253" s="172"/>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row>
    <row r="254" spans="1:42">
      <c r="A254" s="174"/>
      <c r="B254" s="174"/>
      <c r="C254" s="174"/>
      <c r="D254" s="172"/>
      <c r="E254" s="172"/>
      <c r="F254" s="172"/>
      <c r="G254" s="172"/>
      <c r="H254" s="172"/>
      <c r="I254" s="172"/>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row>
    <row r="255" spans="1:42">
      <c r="A255" s="174"/>
      <c r="B255" s="174"/>
      <c r="C255" s="174"/>
      <c r="D255" s="172"/>
      <c r="E255" s="172"/>
      <c r="F255" s="172"/>
      <c r="G255" s="172"/>
      <c r="H255" s="172"/>
      <c r="I255" s="172"/>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row>
    <row r="256" spans="1:42">
      <c r="A256" s="174"/>
      <c r="B256" s="174"/>
      <c r="C256" s="174"/>
      <c r="D256" s="172"/>
      <c r="E256" s="172"/>
      <c r="F256" s="172"/>
      <c r="G256" s="172"/>
      <c r="H256" s="172"/>
      <c r="I256" s="172"/>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row>
    <row r="257" spans="1:42">
      <c r="A257" s="174"/>
      <c r="B257" s="174"/>
      <c r="C257" s="174"/>
      <c r="D257" s="172"/>
      <c r="E257" s="172"/>
      <c r="F257" s="172"/>
      <c r="G257" s="172"/>
      <c r="H257" s="172"/>
      <c r="I257" s="172"/>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row>
    <row r="258" spans="1:42">
      <c r="A258" s="174"/>
      <c r="B258" s="174"/>
      <c r="C258" s="174"/>
      <c r="D258" s="172"/>
      <c r="E258" s="172"/>
      <c r="F258" s="172"/>
      <c r="G258" s="172"/>
      <c r="H258" s="172"/>
      <c r="I258" s="172"/>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row>
    <row r="259" spans="1:42">
      <c r="A259" s="174"/>
      <c r="B259" s="174"/>
      <c r="C259" s="174"/>
      <c r="D259" s="172"/>
      <c r="E259" s="172"/>
      <c r="F259" s="172"/>
      <c r="G259" s="172"/>
      <c r="H259" s="172"/>
      <c r="I259" s="172"/>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row>
    <row r="260" spans="1:42">
      <c r="A260" s="174"/>
      <c r="B260" s="174"/>
      <c r="C260" s="174"/>
      <c r="D260" s="172"/>
      <c r="E260" s="172"/>
      <c r="F260" s="172"/>
      <c r="G260" s="172"/>
      <c r="H260" s="172"/>
      <c r="I260" s="172"/>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row>
    <row r="261" spans="1:42">
      <c r="A261" s="174"/>
      <c r="B261" s="174"/>
      <c r="C261" s="174"/>
      <c r="D261" s="172"/>
      <c r="E261" s="172"/>
      <c r="F261" s="172"/>
      <c r="G261" s="172"/>
      <c r="H261" s="172"/>
      <c r="I261" s="172"/>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row>
    <row r="262" spans="1:42">
      <c r="A262" s="174"/>
      <c r="B262" s="174"/>
      <c r="C262" s="174"/>
      <c r="D262" s="172"/>
      <c r="E262" s="172"/>
      <c r="F262" s="172"/>
      <c r="G262" s="172"/>
      <c r="H262" s="172"/>
      <c r="I262" s="172"/>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row>
    <row r="263" spans="1:42">
      <c r="A263" s="174"/>
      <c r="B263" s="174"/>
      <c r="C263" s="174"/>
      <c r="D263" s="172"/>
      <c r="E263" s="172"/>
      <c r="F263" s="172"/>
      <c r="G263" s="172"/>
      <c r="H263" s="172"/>
      <c r="I263" s="172"/>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row>
    <row r="264" spans="1:42">
      <c r="A264" s="174"/>
      <c r="B264" s="174"/>
      <c r="C264" s="174"/>
      <c r="D264" s="172"/>
      <c r="E264" s="172"/>
      <c r="F264" s="172"/>
      <c r="G264" s="172"/>
      <c r="H264" s="172"/>
      <c r="I264" s="172"/>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row>
    <row r="265" spans="1:42">
      <c r="A265" s="174"/>
      <c r="B265" s="174"/>
      <c r="C265" s="174"/>
      <c r="D265" s="172"/>
      <c r="E265" s="172"/>
      <c r="F265" s="172"/>
      <c r="G265" s="172"/>
      <c r="H265" s="172"/>
      <c r="I265" s="172"/>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row>
    <row r="266" spans="1:42">
      <c r="A266" s="174"/>
      <c r="B266" s="174"/>
      <c r="C266" s="174"/>
      <c r="D266" s="172"/>
      <c r="E266" s="172"/>
      <c r="F266" s="172"/>
      <c r="G266" s="172"/>
      <c r="H266" s="172"/>
      <c r="I266" s="172"/>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row>
    <row r="267" spans="1:42">
      <c r="A267" s="174"/>
      <c r="B267" s="174"/>
      <c r="C267" s="174"/>
      <c r="D267" s="172"/>
      <c r="E267" s="172"/>
      <c r="F267" s="172"/>
      <c r="G267" s="172"/>
      <c r="H267" s="172"/>
      <c r="I267" s="172"/>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row>
    <row r="268" spans="1:42">
      <c r="A268" s="174"/>
      <c r="B268" s="174"/>
      <c r="C268" s="174"/>
      <c r="D268" s="172"/>
      <c r="E268" s="172"/>
      <c r="F268" s="172"/>
      <c r="G268" s="172"/>
      <c r="H268" s="172"/>
      <c r="I268" s="172"/>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row>
    <row r="269" spans="1:42">
      <c r="A269" s="174"/>
      <c r="B269" s="174"/>
      <c r="C269" s="174"/>
      <c r="D269" s="172"/>
      <c r="E269" s="172"/>
      <c r="F269" s="172"/>
      <c r="G269" s="172"/>
      <c r="H269" s="172"/>
      <c r="I269" s="172"/>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row>
    <row r="270" spans="1:42">
      <c r="A270" s="174"/>
      <c r="B270" s="174"/>
      <c r="C270" s="174"/>
      <c r="D270" s="172"/>
      <c r="E270" s="172"/>
      <c r="F270" s="172"/>
      <c r="G270" s="172"/>
      <c r="H270" s="172"/>
      <c r="I270" s="172"/>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row>
    <row r="271" spans="1:42">
      <c r="A271" s="174"/>
      <c r="B271" s="174"/>
      <c r="C271" s="174"/>
      <c r="D271" s="172"/>
      <c r="E271" s="172"/>
      <c r="F271" s="172"/>
      <c r="G271" s="172"/>
      <c r="H271" s="172"/>
      <c r="I271" s="172"/>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row>
    <row r="272" spans="1:42">
      <c r="A272" s="174"/>
      <c r="B272" s="174"/>
      <c r="C272" s="174"/>
      <c r="D272" s="172"/>
      <c r="E272" s="172"/>
      <c r="F272" s="172"/>
      <c r="G272" s="172"/>
      <c r="H272" s="172"/>
      <c r="I272" s="172"/>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row>
    <row r="273" spans="1:42">
      <c r="A273" s="174"/>
      <c r="B273" s="174"/>
      <c r="C273" s="174"/>
      <c r="D273" s="172"/>
      <c r="E273" s="172"/>
      <c r="F273" s="172"/>
      <c r="G273" s="172"/>
      <c r="H273" s="172"/>
      <c r="I273" s="172"/>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row>
    <row r="274" spans="1:42">
      <c r="A274" s="174"/>
      <c r="B274" s="174"/>
      <c r="C274" s="174"/>
      <c r="D274" s="172"/>
      <c r="E274" s="172"/>
      <c r="F274" s="172"/>
      <c r="G274" s="172"/>
      <c r="H274" s="172"/>
      <c r="I274" s="172"/>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row>
    <row r="275" spans="1:42">
      <c r="A275" s="174"/>
      <c r="B275" s="174"/>
      <c r="C275" s="174"/>
      <c r="D275" s="172"/>
      <c r="E275" s="172"/>
      <c r="F275" s="172"/>
      <c r="G275" s="172"/>
      <c r="H275" s="172"/>
      <c r="I275" s="172"/>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c r="AO275" s="172"/>
      <c r="AP275" s="172"/>
    </row>
    <row r="276" spans="1:42">
      <c r="A276" s="174"/>
      <c r="B276" s="174"/>
      <c r="C276" s="174"/>
      <c r="D276" s="172"/>
      <c r="E276" s="172"/>
      <c r="F276" s="172"/>
      <c r="G276" s="172"/>
      <c r="H276" s="172"/>
      <c r="I276" s="172"/>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c r="AO276" s="172"/>
      <c r="AP276" s="172"/>
    </row>
    <row r="277" spans="1:42">
      <c r="A277" s="174"/>
      <c r="B277" s="174"/>
      <c r="C277" s="174"/>
      <c r="D277" s="172"/>
      <c r="E277" s="172"/>
      <c r="F277" s="172"/>
      <c r="G277" s="172"/>
      <c r="H277" s="172"/>
      <c r="I277" s="172"/>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c r="AO277" s="172"/>
      <c r="AP277" s="172"/>
    </row>
    <row r="278" spans="1:42">
      <c r="A278" s="174"/>
      <c r="B278" s="174"/>
      <c r="C278" s="174"/>
      <c r="D278" s="172"/>
      <c r="E278" s="172"/>
      <c r="F278" s="172"/>
      <c r="G278" s="172"/>
      <c r="H278" s="172"/>
      <c r="I278" s="172"/>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c r="AO278" s="172"/>
      <c r="AP278" s="172"/>
    </row>
    <row r="279" spans="1:42">
      <c r="A279" s="174"/>
      <c r="B279" s="174"/>
      <c r="C279" s="174"/>
      <c r="D279" s="172"/>
      <c r="E279" s="172"/>
      <c r="F279" s="172"/>
      <c r="G279" s="172"/>
      <c r="H279" s="172"/>
      <c r="I279" s="172"/>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c r="AO279" s="172"/>
      <c r="AP279" s="172"/>
    </row>
    <row r="280" spans="1:42">
      <c r="A280" s="174"/>
      <c r="B280" s="174"/>
      <c r="C280" s="174"/>
      <c r="D280" s="172"/>
      <c r="E280" s="172"/>
      <c r="F280" s="172"/>
      <c r="G280" s="172"/>
      <c r="H280" s="172"/>
      <c r="I280" s="172"/>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c r="AO280" s="172"/>
      <c r="AP280" s="172"/>
    </row>
    <row r="281" spans="1:42">
      <c r="A281" s="174"/>
      <c r="B281" s="174"/>
      <c r="C281" s="174"/>
      <c r="D281" s="172"/>
      <c r="E281" s="172"/>
      <c r="F281" s="172"/>
      <c r="G281" s="172"/>
      <c r="H281" s="172"/>
      <c r="I281" s="172"/>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c r="AO281" s="172"/>
      <c r="AP281" s="172"/>
    </row>
    <row r="282" spans="1:42">
      <c r="A282" s="174"/>
      <c r="B282" s="174"/>
      <c r="C282" s="174"/>
      <c r="D282" s="172"/>
      <c r="E282" s="172"/>
      <c r="F282" s="172"/>
      <c r="G282" s="172"/>
      <c r="H282" s="172"/>
      <c r="I282" s="172"/>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c r="AO282" s="172"/>
      <c r="AP282" s="172"/>
    </row>
    <row r="283" spans="1:42">
      <c r="A283" s="174"/>
      <c r="B283" s="174"/>
      <c r="C283" s="174"/>
      <c r="D283" s="172"/>
      <c r="E283" s="172"/>
      <c r="F283" s="172"/>
      <c r="G283" s="172"/>
      <c r="H283" s="172"/>
      <c r="I283" s="172"/>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c r="AO283" s="172"/>
      <c r="AP283" s="172"/>
    </row>
    <row r="284" spans="1:42">
      <c r="A284" s="174"/>
      <c r="B284" s="174"/>
      <c r="C284" s="174"/>
      <c r="D284" s="172"/>
      <c r="E284" s="172"/>
      <c r="F284" s="172"/>
      <c r="G284" s="172"/>
      <c r="H284" s="172"/>
      <c r="I284" s="172"/>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c r="AO284" s="172"/>
      <c r="AP284" s="172"/>
    </row>
    <row r="285" spans="1:42">
      <c r="A285" s="174"/>
      <c r="B285" s="174"/>
      <c r="C285" s="174"/>
      <c r="D285" s="172"/>
      <c r="E285" s="172"/>
      <c r="F285" s="172"/>
      <c r="G285" s="172"/>
      <c r="H285" s="172"/>
      <c r="I285" s="172"/>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c r="AO285" s="172"/>
      <c r="AP285" s="172"/>
    </row>
    <row r="286" spans="1:42">
      <c r="A286" s="174"/>
      <c r="B286" s="174"/>
      <c r="C286" s="174"/>
      <c r="D286" s="172"/>
      <c r="E286" s="172"/>
      <c r="F286" s="172"/>
      <c r="G286" s="172"/>
      <c r="H286" s="172"/>
      <c r="I286" s="172"/>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c r="AO286" s="172"/>
      <c r="AP286" s="172"/>
    </row>
    <row r="287" spans="1:42">
      <c r="A287" s="174"/>
      <c r="B287" s="174"/>
      <c r="C287" s="174"/>
      <c r="D287" s="172"/>
      <c r="E287" s="172"/>
      <c r="F287" s="172"/>
      <c r="G287" s="172"/>
      <c r="H287" s="172"/>
      <c r="I287" s="172"/>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c r="AO287" s="172"/>
      <c r="AP287" s="172"/>
    </row>
    <row r="288" spans="1:42">
      <c r="A288" s="174"/>
      <c r="B288" s="174"/>
      <c r="C288" s="174"/>
      <c r="D288" s="172"/>
      <c r="E288" s="172"/>
      <c r="F288" s="172"/>
      <c r="G288" s="172"/>
      <c r="H288" s="172"/>
      <c r="I288" s="172"/>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c r="AO288" s="172"/>
      <c r="AP288" s="172"/>
    </row>
    <row r="289" spans="1:42">
      <c r="A289" s="174"/>
      <c r="B289" s="174"/>
      <c r="C289" s="174"/>
      <c r="D289" s="172"/>
      <c r="E289" s="172"/>
      <c r="F289" s="172"/>
      <c r="G289" s="172"/>
      <c r="H289" s="172"/>
      <c r="I289" s="172"/>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c r="AO289" s="172"/>
      <c r="AP289" s="172"/>
    </row>
    <row r="290" spans="1:42">
      <c r="A290" s="174"/>
      <c r="B290" s="174"/>
      <c r="C290" s="174"/>
      <c r="D290" s="172"/>
      <c r="E290" s="172"/>
      <c r="F290" s="172"/>
      <c r="G290" s="172"/>
      <c r="H290" s="172"/>
      <c r="I290" s="172"/>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c r="AO290" s="172"/>
      <c r="AP290" s="172"/>
    </row>
    <row r="291" spans="1:42">
      <c r="A291" s="174"/>
      <c r="B291" s="174"/>
      <c r="C291" s="174"/>
      <c r="D291" s="172"/>
      <c r="E291" s="172"/>
      <c r="F291" s="172"/>
      <c r="G291" s="172"/>
      <c r="H291" s="172"/>
      <c r="I291" s="172"/>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c r="AO291" s="172"/>
      <c r="AP291" s="172"/>
    </row>
    <row r="292" spans="1:42">
      <c r="A292" s="174"/>
      <c r="B292" s="174"/>
      <c r="C292" s="174"/>
      <c r="D292" s="172"/>
      <c r="E292" s="172"/>
      <c r="F292" s="172"/>
      <c r="G292" s="172"/>
      <c r="H292" s="172"/>
      <c r="I292" s="172"/>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c r="AO292" s="172"/>
      <c r="AP292" s="172"/>
    </row>
    <row r="293" spans="1:42">
      <c r="A293" s="174"/>
      <c r="B293" s="174"/>
      <c r="C293" s="174"/>
      <c r="D293" s="172"/>
      <c r="E293" s="172"/>
      <c r="F293" s="172"/>
      <c r="G293" s="172"/>
      <c r="H293" s="172"/>
      <c r="I293" s="172"/>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c r="AO293" s="172"/>
      <c r="AP293" s="172"/>
    </row>
    <row r="294" spans="1:42">
      <c r="A294" s="174"/>
      <c r="B294" s="174"/>
      <c r="C294" s="174"/>
      <c r="D294" s="172"/>
      <c r="E294" s="172"/>
      <c r="F294" s="172"/>
      <c r="G294" s="172"/>
      <c r="H294" s="172"/>
      <c r="I294" s="172"/>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c r="AO294" s="172"/>
      <c r="AP294" s="172"/>
    </row>
    <row r="295" spans="1:42">
      <c r="A295" s="174"/>
      <c r="B295" s="174"/>
      <c r="C295" s="174"/>
      <c r="D295" s="172"/>
      <c r="E295" s="172"/>
      <c r="F295" s="172"/>
      <c r="G295" s="172"/>
      <c r="H295" s="172"/>
      <c r="I295" s="172"/>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c r="AO295" s="172"/>
      <c r="AP295" s="172"/>
    </row>
    <row r="296" spans="1:42">
      <c r="A296" s="174"/>
      <c r="B296" s="174"/>
      <c r="C296" s="174"/>
      <c r="D296" s="172"/>
      <c r="E296" s="172"/>
      <c r="F296" s="172"/>
      <c r="G296" s="172"/>
      <c r="H296" s="172"/>
      <c r="I296" s="172"/>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c r="AO296" s="172"/>
      <c r="AP296" s="172"/>
    </row>
    <row r="297" spans="1:42">
      <c r="A297" s="174"/>
      <c r="B297" s="174"/>
      <c r="C297" s="174"/>
      <c r="D297" s="172"/>
      <c r="E297" s="172"/>
      <c r="F297" s="172"/>
      <c r="G297" s="172"/>
      <c r="H297" s="172"/>
      <c r="I297" s="172"/>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c r="AO297" s="172"/>
      <c r="AP297" s="172"/>
    </row>
    <row r="298" spans="1:42">
      <c r="A298" s="174"/>
      <c r="B298" s="174"/>
      <c r="C298" s="174"/>
      <c r="D298" s="172"/>
      <c r="E298" s="172"/>
      <c r="F298" s="172"/>
      <c r="G298" s="172"/>
      <c r="H298" s="172"/>
      <c r="I298" s="172"/>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c r="AO298" s="172"/>
      <c r="AP298" s="172"/>
    </row>
    <row r="299" spans="1:42">
      <c r="A299" s="174"/>
      <c r="B299" s="174"/>
      <c r="C299" s="174"/>
      <c r="D299" s="172"/>
      <c r="E299" s="172"/>
      <c r="F299" s="172"/>
      <c r="G299" s="172"/>
      <c r="H299" s="172"/>
      <c r="I299" s="172"/>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c r="AO299" s="172"/>
      <c r="AP299" s="172"/>
    </row>
    <row r="300" spans="1:42">
      <c r="A300" s="174"/>
      <c r="B300" s="174"/>
      <c r="C300" s="174"/>
      <c r="D300" s="172"/>
      <c r="E300" s="172"/>
      <c r="F300" s="172"/>
      <c r="G300" s="172"/>
      <c r="H300" s="172"/>
      <c r="I300" s="172"/>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c r="AO300" s="172"/>
      <c r="AP300" s="172"/>
    </row>
    <row r="301" spans="1:42">
      <c r="A301" s="174"/>
      <c r="B301" s="174"/>
      <c r="C301" s="174"/>
      <c r="D301" s="172"/>
      <c r="E301" s="172"/>
      <c r="F301" s="172"/>
      <c r="G301" s="172"/>
      <c r="H301" s="172"/>
      <c r="I301" s="172"/>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c r="AO301" s="172"/>
      <c r="AP301" s="172"/>
    </row>
    <row r="302" spans="1:42">
      <c r="A302" s="174"/>
      <c r="B302" s="174"/>
      <c r="C302" s="174"/>
      <c r="D302" s="172"/>
      <c r="E302" s="172"/>
      <c r="F302" s="172"/>
      <c r="G302" s="172"/>
      <c r="H302" s="172"/>
      <c r="I302" s="172"/>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c r="AO302" s="172"/>
      <c r="AP302" s="172"/>
    </row>
    <row r="303" spans="1:42">
      <c r="A303" s="174"/>
      <c r="B303" s="174"/>
      <c r="C303" s="174"/>
      <c r="D303" s="172"/>
      <c r="E303" s="172"/>
      <c r="F303" s="172"/>
      <c r="G303" s="172"/>
      <c r="H303" s="172"/>
      <c r="I303" s="172"/>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c r="AO303" s="172"/>
      <c r="AP303" s="172"/>
    </row>
    <row r="304" spans="1:42">
      <c r="A304" s="174"/>
      <c r="B304" s="174"/>
      <c r="C304" s="174"/>
      <c r="D304" s="172"/>
      <c r="E304" s="172"/>
      <c r="F304" s="172"/>
      <c r="G304" s="172"/>
      <c r="H304" s="172"/>
      <c r="I304" s="172"/>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c r="AO304" s="172"/>
      <c r="AP304" s="172"/>
    </row>
    <row r="305" spans="1:42">
      <c r="A305" s="174"/>
      <c r="B305" s="174"/>
      <c r="C305" s="174"/>
      <c r="D305" s="172"/>
      <c r="E305" s="172"/>
      <c r="F305" s="172"/>
      <c r="G305" s="172"/>
      <c r="H305" s="172"/>
      <c r="I305" s="172"/>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c r="AO305" s="172"/>
      <c r="AP305" s="172"/>
    </row>
    <row r="306" spans="1:42">
      <c r="A306" s="174"/>
      <c r="B306" s="174"/>
      <c r="C306" s="174"/>
      <c r="D306" s="172"/>
      <c r="E306" s="172"/>
      <c r="F306" s="172"/>
      <c r="G306" s="172"/>
      <c r="H306" s="172"/>
      <c r="I306" s="172"/>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c r="AO306" s="172"/>
      <c r="AP306" s="172"/>
    </row>
    <row r="307" spans="1:42">
      <c r="A307" s="174"/>
      <c r="B307" s="174"/>
      <c r="C307" s="174"/>
      <c r="D307" s="172"/>
      <c r="E307" s="172"/>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row>
    <row r="308" spans="1:42">
      <c r="A308" s="174"/>
      <c r="B308" s="174"/>
      <c r="C308" s="174"/>
      <c r="D308" s="172"/>
      <c r="E308" s="172"/>
      <c r="F308" s="172"/>
      <c r="G308" s="172"/>
      <c r="H308" s="172"/>
      <c r="I308" s="172"/>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c r="AO308" s="172"/>
      <c r="AP308" s="172"/>
    </row>
    <row r="309" spans="1:42">
      <c r="A309" s="174"/>
      <c r="B309" s="174"/>
      <c r="C309" s="174"/>
      <c r="D309" s="172"/>
      <c r="E309" s="172"/>
      <c r="F309" s="172"/>
      <c r="G309" s="172"/>
      <c r="H309" s="172"/>
      <c r="I309" s="172"/>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c r="AO309" s="172"/>
      <c r="AP309" s="172"/>
    </row>
    <row r="310" spans="1:42">
      <c r="A310" s="174"/>
      <c r="B310" s="174"/>
      <c r="C310" s="174"/>
      <c r="D310" s="172"/>
      <c r="E310" s="172"/>
      <c r="F310" s="172"/>
      <c r="G310" s="172"/>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row>
    <row r="311" spans="1:42">
      <c r="A311" s="174"/>
      <c r="B311" s="174"/>
      <c r="C311" s="174"/>
      <c r="D311" s="172"/>
      <c r="E311" s="172"/>
      <c r="F311" s="172"/>
      <c r="G311" s="172"/>
      <c r="H311" s="172"/>
      <c r="I311" s="172"/>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c r="AO311" s="172"/>
      <c r="AP311" s="172"/>
    </row>
    <row r="312" spans="1:42">
      <c r="A312" s="174"/>
      <c r="B312" s="174"/>
      <c r="C312" s="174"/>
      <c r="D312" s="172"/>
      <c r="E312" s="172"/>
      <c r="F312" s="172"/>
      <c r="G312" s="172"/>
      <c r="H312" s="172"/>
      <c r="I312" s="172"/>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c r="AO312" s="172"/>
      <c r="AP312" s="172"/>
    </row>
    <row r="313" spans="1:42">
      <c r="A313" s="174"/>
      <c r="B313" s="174"/>
      <c r="C313" s="174"/>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c r="AO313" s="172"/>
      <c r="AP313" s="172"/>
    </row>
    <row r="314" spans="1:42">
      <c r="A314" s="174"/>
      <c r="B314" s="174"/>
      <c r="C314" s="174"/>
      <c r="D314" s="172"/>
      <c r="E314" s="172"/>
      <c r="F314" s="172"/>
      <c r="G314" s="172"/>
      <c r="H314" s="172"/>
      <c r="I314" s="172"/>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c r="AO314" s="172"/>
      <c r="AP314" s="172"/>
    </row>
    <row r="315" spans="1:42">
      <c r="A315" s="174"/>
      <c r="B315" s="174"/>
      <c r="C315" s="174"/>
      <c r="D315" s="172"/>
      <c r="E315" s="172"/>
      <c r="F315" s="172"/>
      <c r="G315" s="172"/>
      <c r="H315" s="172"/>
      <c r="I315" s="172"/>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c r="AO315" s="172"/>
      <c r="AP315" s="172"/>
    </row>
    <row r="316" spans="1:42">
      <c r="A316" s="174"/>
      <c r="B316" s="174"/>
      <c r="C316" s="174"/>
      <c r="D316" s="172"/>
      <c r="E316" s="172"/>
      <c r="F316" s="172"/>
      <c r="G316" s="172"/>
      <c r="H316" s="172"/>
      <c r="I316" s="172"/>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c r="AO316" s="172"/>
      <c r="AP316" s="172"/>
    </row>
    <row r="317" spans="1:42">
      <c r="A317" s="174"/>
      <c r="B317" s="174"/>
      <c r="C317" s="174"/>
      <c r="D317" s="172"/>
      <c r="E317" s="172"/>
      <c r="F317" s="172"/>
      <c r="G317" s="172"/>
      <c r="H317" s="172"/>
      <c r="I317" s="172"/>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c r="AO317" s="172"/>
      <c r="AP317" s="172"/>
    </row>
    <row r="318" spans="1:42">
      <c r="A318" s="174"/>
      <c r="B318" s="174"/>
      <c r="C318" s="174"/>
      <c r="D318" s="172"/>
      <c r="E318" s="172"/>
      <c r="F318" s="172"/>
      <c r="G318" s="172"/>
      <c r="H318" s="172"/>
      <c r="I318" s="172"/>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c r="AO318" s="172"/>
      <c r="AP318" s="172"/>
    </row>
    <row r="319" spans="1:42">
      <c r="A319" s="174"/>
      <c r="B319" s="174"/>
      <c r="C319" s="174"/>
      <c r="D319" s="172"/>
      <c r="E319" s="172"/>
      <c r="F319" s="172"/>
      <c r="G319" s="172"/>
      <c r="H319" s="172"/>
      <c r="I319" s="172"/>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c r="AO319" s="172"/>
      <c r="AP319" s="172"/>
    </row>
    <row r="320" spans="1:42">
      <c r="A320" s="174"/>
      <c r="B320" s="174"/>
      <c r="C320" s="174"/>
      <c r="D320" s="172"/>
      <c r="E320" s="172"/>
      <c r="F320" s="172"/>
      <c r="G320" s="172"/>
      <c r="H320" s="172"/>
      <c r="I320" s="172"/>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c r="AO320" s="172"/>
      <c r="AP320" s="172"/>
    </row>
    <row r="321" spans="1:42">
      <c r="A321" s="174"/>
      <c r="B321" s="174"/>
      <c r="C321" s="174"/>
      <c r="D321" s="172"/>
      <c r="E321" s="172"/>
      <c r="F321" s="172"/>
      <c r="G321" s="172"/>
      <c r="H321" s="172"/>
      <c r="I321" s="172"/>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c r="AO321" s="172"/>
      <c r="AP321" s="172"/>
    </row>
    <row r="322" spans="1:42">
      <c r="A322" s="174"/>
      <c r="B322" s="174"/>
      <c r="C322" s="174"/>
      <c r="D322" s="172"/>
      <c r="E322" s="172"/>
      <c r="F322" s="172"/>
      <c r="G322" s="172"/>
      <c r="H322" s="172"/>
      <c r="I322" s="172"/>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c r="AO322" s="172"/>
      <c r="AP322" s="172"/>
    </row>
    <row r="323" spans="1:42">
      <c r="A323" s="174"/>
      <c r="B323" s="174"/>
      <c r="C323" s="174"/>
      <c r="D323" s="172"/>
      <c r="E323" s="172"/>
      <c r="F323" s="172"/>
      <c r="G323" s="172"/>
      <c r="H323" s="172"/>
      <c r="I323" s="172"/>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c r="AO323" s="172"/>
      <c r="AP323" s="172"/>
    </row>
    <row r="324" spans="1:42">
      <c r="A324" s="174"/>
      <c r="B324" s="174"/>
      <c r="C324" s="174"/>
      <c r="D324" s="172"/>
      <c r="E324" s="172"/>
      <c r="F324" s="172"/>
      <c r="G324" s="172"/>
      <c r="H324" s="172"/>
      <c r="I324" s="172"/>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c r="AO324" s="172"/>
      <c r="AP324" s="172"/>
    </row>
    <row r="325" spans="1:42">
      <c r="A325" s="174"/>
      <c r="B325" s="174"/>
      <c r="C325" s="174"/>
      <c r="D325" s="172"/>
      <c r="E325" s="172"/>
      <c r="F325" s="172"/>
      <c r="G325" s="172"/>
      <c r="H325" s="172"/>
      <c r="I325" s="172"/>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c r="AO325" s="172"/>
      <c r="AP325" s="172"/>
    </row>
    <row r="326" spans="1:42">
      <c r="A326" s="174"/>
      <c r="B326" s="174"/>
      <c r="C326" s="174"/>
      <c r="D326" s="172"/>
      <c r="E326" s="172"/>
      <c r="F326" s="172"/>
      <c r="G326" s="172"/>
      <c r="H326" s="172"/>
      <c r="I326" s="172"/>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c r="AO326" s="172"/>
      <c r="AP326" s="172"/>
    </row>
    <row r="327" spans="1:42">
      <c r="A327" s="174"/>
      <c r="B327" s="174"/>
      <c r="C327" s="174"/>
      <c r="D327" s="172"/>
      <c r="E327" s="172"/>
      <c r="F327" s="172"/>
      <c r="G327" s="172"/>
      <c r="H327" s="172"/>
      <c r="I327" s="172"/>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c r="AO327" s="172"/>
      <c r="AP327" s="172"/>
    </row>
    <row r="328" spans="1:42">
      <c r="A328" s="174"/>
      <c r="B328" s="174"/>
      <c r="C328" s="174"/>
      <c r="D328" s="172"/>
      <c r="E328" s="172"/>
      <c r="F328" s="172"/>
      <c r="G328" s="172"/>
      <c r="H328" s="172"/>
      <c r="I328" s="172"/>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c r="AO328" s="172"/>
      <c r="AP328" s="172"/>
    </row>
    <row r="329" spans="1:42">
      <c r="A329" s="174"/>
      <c r="B329" s="174"/>
      <c r="C329" s="174"/>
      <c r="D329" s="172"/>
      <c r="E329" s="172"/>
      <c r="F329" s="172"/>
      <c r="G329" s="172"/>
      <c r="H329" s="172"/>
      <c r="I329" s="172"/>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c r="AO329" s="172"/>
      <c r="AP329" s="172"/>
    </row>
    <row r="330" spans="1:42">
      <c r="A330" s="174"/>
      <c r="B330" s="174"/>
      <c r="C330" s="174"/>
      <c r="D330" s="172"/>
      <c r="E330" s="172"/>
      <c r="F330" s="172"/>
      <c r="G330" s="172"/>
      <c r="H330" s="172"/>
      <c r="I330" s="172"/>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c r="AO330" s="172"/>
      <c r="AP330" s="172"/>
    </row>
    <row r="331" spans="1:42">
      <c r="A331" s="174"/>
      <c r="B331" s="174"/>
      <c r="C331" s="174"/>
      <c r="D331" s="172"/>
      <c r="E331" s="172"/>
      <c r="F331" s="172"/>
      <c r="G331" s="172"/>
      <c r="H331" s="172"/>
      <c r="I331" s="172"/>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c r="AO331" s="172"/>
      <c r="AP331" s="172"/>
    </row>
    <row r="332" spans="1:42">
      <c r="A332" s="174"/>
      <c r="B332" s="174"/>
      <c r="C332" s="174"/>
      <c r="D332" s="172"/>
      <c r="E332" s="172"/>
      <c r="F332" s="172"/>
      <c r="G332" s="172"/>
      <c r="H332" s="172"/>
      <c r="I332" s="172"/>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c r="AO332" s="172"/>
      <c r="AP332" s="172"/>
    </row>
    <row r="333" spans="1:42">
      <c r="A333" s="174"/>
      <c r="B333" s="174"/>
      <c r="C333" s="174"/>
      <c r="D333" s="172"/>
      <c r="E333" s="172"/>
      <c r="F333" s="172"/>
      <c r="G333" s="172"/>
      <c r="H333" s="172"/>
      <c r="I333" s="172"/>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c r="AO333" s="172"/>
      <c r="AP333" s="172"/>
    </row>
    <row r="334" spans="1:42">
      <c r="A334" s="174"/>
      <c r="B334" s="174"/>
      <c r="C334" s="174"/>
      <c r="D334" s="172"/>
      <c r="E334" s="172"/>
      <c r="F334" s="172"/>
      <c r="G334" s="172"/>
      <c r="H334" s="172"/>
      <c r="I334" s="172"/>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c r="AO334" s="172"/>
      <c r="AP334" s="172"/>
    </row>
    <row r="335" spans="1:42">
      <c r="A335" s="174"/>
      <c r="B335" s="174"/>
      <c r="C335" s="174"/>
      <c r="D335" s="172"/>
      <c r="E335" s="172"/>
      <c r="F335" s="172"/>
      <c r="G335" s="172"/>
      <c r="H335" s="172"/>
      <c r="I335" s="172"/>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c r="AO335" s="172"/>
      <c r="AP335" s="172"/>
    </row>
    <row r="336" spans="1:42">
      <c r="A336" s="174"/>
      <c r="B336" s="174"/>
      <c r="C336" s="174"/>
      <c r="D336" s="172"/>
      <c r="E336" s="172"/>
      <c r="F336" s="172"/>
      <c r="G336" s="172"/>
      <c r="H336" s="172"/>
      <c r="I336" s="172"/>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c r="AO336" s="172"/>
      <c r="AP336" s="172"/>
    </row>
    <row r="337" spans="1:42">
      <c r="A337" s="174"/>
      <c r="B337" s="174"/>
      <c r="C337" s="174"/>
      <c r="D337" s="172"/>
      <c r="E337" s="172"/>
      <c r="F337" s="172"/>
      <c r="G337" s="172"/>
      <c r="H337" s="172"/>
      <c r="I337" s="172"/>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c r="AO337" s="172"/>
      <c r="AP337" s="172"/>
    </row>
    <row r="338" spans="1:42">
      <c r="A338" s="174"/>
      <c r="B338" s="174"/>
      <c r="C338" s="174"/>
      <c r="D338" s="172"/>
      <c r="E338" s="172"/>
      <c r="F338" s="172"/>
      <c r="G338" s="172"/>
      <c r="H338" s="172"/>
      <c r="I338" s="172"/>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c r="AO338" s="172"/>
      <c r="AP338" s="172"/>
    </row>
    <row r="339" spans="1:42">
      <c r="A339" s="174"/>
      <c r="B339" s="174"/>
      <c r="C339" s="174"/>
      <c r="D339" s="172"/>
      <c r="E339" s="172"/>
      <c r="F339" s="172"/>
      <c r="G339" s="172"/>
      <c r="H339" s="172"/>
      <c r="I339" s="172"/>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c r="AO339" s="172"/>
      <c r="AP339" s="172"/>
    </row>
    <row r="340" spans="1:42">
      <c r="A340" s="174"/>
      <c r="B340" s="174"/>
      <c r="C340" s="174"/>
      <c r="D340" s="172"/>
      <c r="E340" s="172"/>
      <c r="F340" s="172"/>
      <c r="G340" s="172"/>
      <c r="H340" s="172"/>
      <c r="I340" s="172"/>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c r="AO340" s="172"/>
      <c r="AP340" s="172"/>
    </row>
    <row r="341" spans="1:42">
      <c r="A341" s="174"/>
      <c r="B341" s="174"/>
      <c r="C341" s="174"/>
      <c r="D341" s="172"/>
      <c r="E341" s="172"/>
      <c r="F341" s="172"/>
      <c r="G341" s="172"/>
      <c r="H341" s="172"/>
      <c r="I341" s="172"/>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c r="AO341" s="172"/>
      <c r="AP341" s="172"/>
    </row>
    <row r="342" spans="1:42">
      <c r="A342" s="174"/>
      <c r="B342" s="174"/>
      <c r="C342" s="174"/>
      <c r="D342" s="172"/>
      <c r="E342" s="172"/>
      <c r="F342" s="172"/>
      <c r="G342" s="172"/>
      <c r="H342" s="172"/>
      <c r="I342" s="172"/>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c r="AO342" s="172"/>
      <c r="AP342" s="172"/>
    </row>
    <row r="343" spans="1:42">
      <c r="A343" s="174"/>
      <c r="B343" s="174"/>
      <c r="C343" s="174"/>
      <c r="D343" s="172"/>
      <c r="E343" s="172"/>
      <c r="F343" s="172"/>
      <c r="G343" s="172"/>
      <c r="H343" s="172"/>
      <c r="I343" s="172"/>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c r="AO343" s="172"/>
      <c r="AP343" s="172"/>
    </row>
    <row r="344" spans="1:42">
      <c r="A344" s="174"/>
      <c r="B344" s="174"/>
      <c r="C344" s="174"/>
      <c r="D344" s="172"/>
      <c r="E344" s="172"/>
      <c r="F344" s="172"/>
      <c r="G344" s="172"/>
      <c r="H344" s="172"/>
      <c r="I344" s="172"/>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c r="AO344" s="172"/>
      <c r="AP344" s="172"/>
    </row>
    <row r="345" spans="1:42">
      <c r="A345" s="174"/>
      <c r="B345" s="174"/>
      <c r="C345" s="174"/>
      <c r="D345" s="172"/>
      <c r="E345" s="172"/>
      <c r="F345" s="172"/>
      <c r="G345" s="172"/>
      <c r="H345" s="172"/>
      <c r="I345" s="172"/>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c r="AO345" s="172"/>
      <c r="AP345" s="172"/>
    </row>
    <row r="346" spans="1:42">
      <c r="A346" s="174"/>
      <c r="B346" s="174"/>
      <c r="C346" s="174"/>
      <c r="D346" s="172"/>
      <c r="E346" s="172"/>
      <c r="F346" s="172"/>
      <c r="G346" s="172"/>
      <c r="H346" s="172"/>
      <c r="I346" s="172"/>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c r="AO346" s="172"/>
      <c r="AP346" s="172"/>
    </row>
    <row r="347" spans="1:42">
      <c r="A347" s="174"/>
      <c r="B347" s="174"/>
      <c r="C347" s="174"/>
      <c r="D347" s="172"/>
      <c r="E347" s="172"/>
      <c r="F347" s="172"/>
      <c r="G347" s="172"/>
      <c r="H347" s="172"/>
      <c r="I347" s="172"/>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c r="AO347" s="172"/>
      <c r="AP347" s="172"/>
    </row>
    <row r="348" spans="1:42">
      <c r="A348" s="174"/>
      <c r="B348" s="174"/>
      <c r="C348" s="174"/>
      <c r="D348" s="172"/>
      <c r="E348" s="172"/>
      <c r="F348" s="172"/>
      <c r="G348" s="172"/>
      <c r="H348" s="172"/>
      <c r="I348" s="172"/>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c r="AO348" s="172"/>
      <c r="AP348" s="172"/>
    </row>
    <row r="349" spans="1:42">
      <c r="A349" s="174"/>
      <c r="B349" s="174"/>
      <c r="C349" s="174"/>
      <c r="D349" s="172"/>
      <c r="E349" s="172"/>
      <c r="F349" s="172"/>
      <c r="G349" s="172"/>
      <c r="H349" s="172"/>
      <c r="I349" s="172"/>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c r="AO349" s="172"/>
      <c r="AP349" s="172"/>
    </row>
    <row r="350" spans="1:42">
      <c r="A350" s="174"/>
      <c r="B350" s="174"/>
      <c r="C350" s="174"/>
      <c r="D350" s="172"/>
      <c r="E350" s="172"/>
      <c r="F350" s="172"/>
      <c r="G350" s="172"/>
      <c r="H350" s="172"/>
      <c r="I350" s="172"/>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c r="AO350" s="172"/>
      <c r="AP350" s="172"/>
    </row>
    <row r="351" spans="1:42">
      <c r="A351" s="174"/>
      <c r="B351" s="174"/>
      <c r="C351" s="174"/>
      <c r="D351" s="172"/>
      <c r="E351" s="172"/>
      <c r="F351" s="172"/>
      <c r="G351" s="172"/>
      <c r="H351" s="172"/>
      <c r="I351" s="172"/>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c r="AO351" s="172"/>
      <c r="AP351" s="172"/>
    </row>
    <row r="352" spans="1:42">
      <c r="A352" s="174"/>
      <c r="B352" s="174"/>
      <c r="C352" s="174"/>
      <c r="D352" s="172"/>
      <c r="E352" s="172"/>
      <c r="F352" s="172"/>
      <c r="G352" s="172"/>
      <c r="H352" s="172"/>
      <c r="I352" s="172"/>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c r="AO352" s="172"/>
      <c r="AP352" s="172"/>
    </row>
    <row r="353" spans="1:42">
      <c r="A353" s="174"/>
      <c r="B353" s="174"/>
      <c r="C353" s="174"/>
      <c r="D353" s="172"/>
      <c r="E353" s="172"/>
      <c r="F353" s="172"/>
      <c r="G353" s="172"/>
      <c r="H353" s="172"/>
      <c r="I353" s="172"/>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c r="AO353" s="172"/>
      <c r="AP353" s="172"/>
    </row>
    <row r="354" spans="1:42">
      <c r="A354" s="174"/>
      <c r="B354" s="174"/>
      <c r="C354" s="174"/>
      <c r="D354" s="172"/>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row>
    <row r="355" spans="1:42">
      <c r="A355" s="174"/>
      <c r="B355" s="174"/>
      <c r="C355" s="174"/>
      <c r="D355" s="172"/>
      <c r="E355" s="172"/>
      <c r="F355" s="172"/>
      <c r="G355" s="172"/>
      <c r="H355" s="172"/>
      <c r="I355" s="172"/>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c r="AO355" s="172"/>
      <c r="AP355" s="172"/>
    </row>
    <row r="356" spans="1:42">
      <c r="A356" s="174"/>
      <c r="B356" s="174"/>
      <c r="C356" s="174"/>
      <c r="D356" s="172"/>
      <c r="E356" s="172"/>
      <c r="F356" s="172"/>
      <c r="G356" s="172"/>
      <c r="H356" s="172"/>
      <c r="I356" s="172"/>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c r="AO356" s="172"/>
      <c r="AP356" s="172"/>
    </row>
    <row r="357" spans="1:42">
      <c r="A357" s="174"/>
      <c r="B357" s="174"/>
      <c r="C357" s="174"/>
      <c r="D357" s="172"/>
      <c r="E357" s="172"/>
      <c r="F357" s="172"/>
      <c r="G357" s="172"/>
      <c r="H357" s="172"/>
      <c r="I357" s="172"/>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c r="AO357" s="172"/>
      <c r="AP357" s="172"/>
    </row>
    <row r="358" spans="1:42">
      <c r="A358" s="174"/>
      <c r="B358" s="174"/>
      <c r="C358" s="174"/>
      <c r="D358" s="172"/>
      <c r="E358" s="172"/>
      <c r="F358" s="172"/>
      <c r="G358" s="172"/>
      <c r="H358" s="172"/>
      <c r="I358" s="172"/>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c r="AO358" s="172"/>
      <c r="AP358" s="172"/>
    </row>
    <row r="359" spans="1:42">
      <c r="A359" s="174"/>
      <c r="B359" s="174"/>
      <c r="C359" s="174"/>
      <c r="D359" s="172"/>
      <c r="E359" s="172"/>
      <c r="F359" s="172"/>
      <c r="G359" s="172"/>
      <c r="H359" s="172"/>
      <c r="I359" s="172"/>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c r="AO359" s="172"/>
      <c r="AP359" s="172"/>
    </row>
    <row r="360" spans="1:42">
      <c r="A360" s="174"/>
      <c r="B360" s="174"/>
      <c r="C360" s="174"/>
      <c r="D360" s="172"/>
      <c r="E360" s="172"/>
      <c r="F360" s="172"/>
      <c r="G360" s="172"/>
      <c r="H360" s="172"/>
      <c r="I360" s="172"/>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c r="AO360" s="172"/>
      <c r="AP360" s="172"/>
    </row>
    <row r="361" spans="1:42">
      <c r="A361" s="174"/>
      <c r="B361" s="174"/>
      <c r="C361" s="174"/>
      <c r="D361" s="172"/>
      <c r="E361" s="172"/>
      <c r="F361" s="172"/>
      <c r="G361" s="172"/>
      <c r="H361" s="172"/>
      <c r="I361" s="172"/>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c r="AO361" s="172"/>
      <c r="AP361" s="172"/>
    </row>
    <row r="362" spans="1:42">
      <c r="A362" s="174"/>
      <c r="B362" s="174"/>
      <c r="C362" s="174"/>
      <c r="D362" s="172"/>
      <c r="E362" s="172"/>
      <c r="F362" s="172"/>
      <c r="G362" s="172"/>
      <c r="H362" s="172"/>
      <c r="I362" s="172"/>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c r="AO362" s="172"/>
      <c r="AP362" s="172"/>
    </row>
    <row r="363" spans="1:42">
      <c r="A363" s="174"/>
      <c r="B363" s="174"/>
      <c r="C363" s="174"/>
      <c r="D363" s="172"/>
      <c r="E363" s="172"/>
      <c r="F363" s="172"/>
      <c r="G363" s="172"/>
      <c r="H363" s="172"/>
      <c r="I363" s="172"/>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c r="AO363" s="172"/>
      <c r="AP363" s="172"/>
    </row>
    <row r="364" spans="1:42">
      <c r="A364" s="174"/>
      <c r="B364" s="174"/>
      <c r="C364" s="174"/>
      <c r="D364" s="172"/>
      <c r="E364" s="172"/>
      <c r="F364" s="172"/>
      <c r="G364" s="172"/>
      <c r="H364" s="172"/>
      <c r="I364" s="172"/>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c r="AO364" s="172"/>
      <c r="AP364" s="172"/>
    </row>
    <row r="365" spans="1:42">
      <c r="A365" s="174"/>
      <c r="B365" s="174"/>
      <c r="C365" s="174"/>
      <c r="D365" s="172"/>
      <c r="E365" s="172"/>
      <c r="F365" s="172"/>
      <c r="G365" s="172"/>
      <c r="H365" s="172"/>
      <c r="I365" s="172"/>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c r="AO365" s="172"/>
      <c r="AP365" s="172"/>
    </row>
    <row r="366" spans="1:42">
      <c r="A366" s="174"/>
      <c r="B366" s="174"/>
      <c r="C366" s="174"/>
      <c r="D366" s="172"/>
      <c r="E366" s="172"/>
      <c r="F366" s="172"/>
      <c r="G366" s="172"/>
      <c r="H366" s="172"/>
      <c r="I366" s="172"/>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c r="AO366" s="172"/>
      <c r="AP366" s="172"/>
    </row>
    <row r="367" spans="1:42">
      <c r="A367" s="174"/>
      <c r="B367" s="174"/>
      <c r="C367" s="174"/>
      <c r="D367" s="172"/>
      <c r="E367" s="172"/>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row>
    <row r="368" spans="1:42">
      <c r="A368" s="174"/>
      <c r="B368" s="174"/>
      <c r="C368" s="174"/>
      <c r="D368" s="172"/>
      <c r="E368" s="172"/>
      <c r="F368" s="172"/>
      <c r="G368" s="172"/>
      <c r="H368" s="172"/>
      <c r="I368" s="172"/>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c r="AO368" s="172"/>
      <c r="AP368" s="172"/>
    </row>
    <row r="369" spans="1:42">
      <c r="A369" s="174"/>
      <c r="B369" s="174"/>
      <c r="C369" s="174"/>
      <c r="D369" s="172"/>
      <c r="E369" s="172"/>
      <c r="F369" s="172"/>
      <c r="G369" s="172"/>
      <c r="H369" s="172"/>
      <c r="I369" s="172"/>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c r="AO369" s="172"/>
      <c r="AP369" s="172"/>
    </row>
    <row r="370" spans="1:42">
      <c r="A370" s="174"/>
      <c r="B370" s="174"/>
      <c r="C370" s="174"/>
      <c r="D370" s="172"/>
      <c r="E370" s="172"/>
      <c r="F370" s="172"/>
      <c r="G370" s="172"/>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row>
    <row r="371" spans="1:42">
      <c r="A371" s="174"/>
      <c r="B371" s="174"/>
      <c r="C371" s="174"/>
      <c r="D371" s="172"/>
      <c r="E371" s="172"/>
      <c r="F371" s="172"/>
      <c r="G371" s="172"/>
      <c r="H371" s="172"/>
      <c r="I371" s="172"/>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c r="AO371" s="172"/>
      <c r="AP371" s="172"/>
    </row>
    <row r="372" spans="1:42">
      <c r="A372" s="174"/>
      <c r="B372" s="174"/>
      <c r="C372" s="174"/>
      <c r="D372" s="172"/>
      <c r="E372" s="172"/>
      <c r="F372" s="172"/>
      <c r="G372" s="172"/>
      <c r="H372" s="172"/>
      <c r="I372" s="172"/>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c r="AO372" s="172"/>
      <c r="AP372" s="172"/>
    </row>
    <row r="373" spans="1:42">
      <c r="A373" s="174"/>
      <c r="B373" s="174"/>
      <c r="C373" s="174"/>
      <c r="D373" s="172"/>
      <c r="E373" s="172"/>
      <c r="F373" s="172"/>
      <c r="G373" s="172"/>
      <c r="H373" s="172"/>
      <c r="I373" s="172"/>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c r="AO373" s="172"/>
      <c r="AP373" s="172"/>
    </row>
    <row r="374" spans="1:42">
      <c r="A374" s="174"/>
      <c r="B374" s="174"/>
      <c r="C374" s="174"/>
      <c r="D374" s="172"/>
      <c r="E374" s="172"/>
      <c r="F374" s="172"/>
      <c r="G374" s="172"/>
      <c r="H374" s="172"/>
      <c r="I374" s="172"/>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c r="AO374" s="172"/>
      <c r="AP374" s="172"/>
    </row>
    <row r="375" spans="1:42">
      <c r="A375" s="174"/>
      <c r="B375" s="174"/>
      <c r="C375" s="174"/>
      <c r="D375" s="172"/>
      <c r="E375" s="172"/>
      <c r="F375" s="172"/>
      <c r="G375" s="172"/>
      <c r="H375" s="172"/>
      <c r="I375" s="172"/>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c r="AO375" s="172"/>
      <c r="AP375" s="172"/>
    </row>
    <row r="376" spans="1:42">
      <c r="A376" s="174"/>
      <c r="B376" s="174"/>
      <c r="C376" s="174"/>
      <c r="D376" s="172"/>
      <c r="E376" s="172"/>
      <c r="F376" s="172"/>
      <c r="G376" s="172"/>
      <c r="H376" s="172"/>
      <c r="I376" s="172"/>
      <c r="J376" s="172"/>
      <c r="K376" s="172"/>
      <c r="L376" s="172"/>
      <c r="M376" s="172"/>
      <c r="N376" s="172"/>
      <c r="O376" s="172"/>
      <c r="P376" s="172"/>
      <c r="Q376" s="172"/>
      <c r="R376" s="172"/>
      <c r="S376" s="172"/>
      <c r="T376" s="172"/>
      <c r="U376" s="172"/>
      <c r="V376" s="172"/>
      <c r="W376" s="172"/>
      <c r="X376" s="172"/>
      <c r="Y376" s="172"/>
      <c r="Z376" s="172"/>
      <c r="AA376" s="172"/>
      <c r="AB376" s="172"/>
      <c r="AC376" s="172"/>
      <c r="AD376" s="172"/>
      <c r="AE376" s="172"/>
      <c r="AF376" s="172"/>
      <c r="AG376" s="172"/>
      <c r="AH376" s="172"/>
      <c r="AI376" s="172"/>
      <c r="AJ376" s="172"/>
      <c r="AK376" s="172"/>
      <c r="AL376" s="172"/>
      <c r="AM376" s="172"/>
      <c r="AN376" s="172"/>
      <c r="AO376" s="172"/>
      <c r="AP376" s="172"/>
    </row>
    <row r="377" spans="1:42">
      <c r="A377" s="174"/>
      <c r="B377" s="174"/>
      <c r="C377" s="174"/>
      <c r="D377" s="172"/>
      <c r="E377" s="172"/>
      <c r="F377" s="172"/>
      <c r="G377" s="172"/>
      <c r="H377" s="172"/>
      <c r="I377" s="172"/>
      <c r="J377" s="172"/>
      <c r="K377" s="172"/>
      <c r="L377" s="172"/>
      <c r="M377" s="172"/>
      <c r="N377" s="172"/>
      <c r="O377" s="172"/>
      <c r="P377" s="172"/>
      <c r="Q377" s="172"/>
      <c r="R377" s="172"/>
      <c r="S377" s="172"/>
      <c r="T377" s="172"/>
      <c r="U377" s="172"/>
      <c r="V377" s="172"/>
      <c r="W377" s="172"/>
      <c r="X377" s="172"/>
      <c r="Y377" s="172"/>
      <c r="Z377" s="172"/>
      <c r="AA377" s="172"/>
      <c r="AB377" s="172"/>
      <c r="AC377" s="172"/>
      <c r="AD377" s="172"/>
      <c r="AE377" s="172"/>
      <c r="AF377" s="172"/>
      <c r="AG377" s="172"/>
      <c r="AH377" s="172"/>
      <c r="AI377" s="172"/>
      <c r="AJ377" s="172"/>
      <c r="AK377" s="172"/>
      <c r="AL377" s="172"/>
      <c r="AM377" s="172"/>
      <c r="AN377" s="172"/>
      <c r="AO377" s="172"/>
      <c r="AP377" s="172"/>
    </row>
    <row r="378" spans="1:42">
      <c r="A378" s="174"/>
      <c r="B378" s="174"/>
      <c r="C378" s="174"/>
      <c r="D378" s="172"/>
      <c r="E378" s="172"/>
      <c r="F378" s="172"/>
      <c r="G378" s="172"/>
      <c r="H378" s="172"/>
      <c r="I378" s="172"/>
      <c r="J378" s="172"/>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2"/>
      <c r="AN378" s="172"/>
      <c r="AO378" s="172"/>
      <c r="AP378" s="172"/>
    </row>
    <row r="379" spans="1:42">
      <c r="A379" s="174"/>
      <c r="B379" s="174"/>
      <c r="C379" s="174"/>
      <c r="D379" s="172"/>
      <c r="E379" s="172"/>
      <c r="F379" s="172"/>
      <c r="G379" s="172"/>
      <c r="H379" s="172"/>
      <c r="I379" s="172"/>
      <c r="J379" s="172"/>
      <c r="K379" s="172"/>
      <c r="L379" s="172"/>
      <c r="M379" s="172"/>
      <c r="N379" s="172"/>
      <c r="O379" s="172"/>
      <c r="P379" s="172"/>
      <c r="Q379" s="172"/>
      <c r="R379" s="172"/>
      <c r="S379" s="172"/>
      <c r="T379" s="172"/>
      <c r="U379" s="172"/>
      <c r="V379" s="172"/>
      <c r="W379" s="172"/>
      <c r="X379" s="172"/>
      <c r="Y379" s="172"/>
      <c r="Z379" s="172"/>
      <c r="AA379" s="172"/>
      <c r="AB379" s="172"/>
      <c r="AC379" s="172"/>
      <c r="AD379" s="172"/>
      <c r="AE379" s="172"/>
      <c r="AF379" s="172"/>
      <c r="AG379" s="172"/>
      <c r="AH379" s="172"/>
      <c r="AI379" s="172"/>
      <c r="AJ379" s="172"/>
      <c r="AK379" s="172"/>
      <c r="AL379" s="172"/>
      <c r="AM379" s="172"/>
      <c r="AN379" s="172"/>
      <c r="AO379" s="172"/>
      <c r="AP379" s="172"/>
    </row>
    <row r="380" spans="1:42">
      <c r="A380" s="174"/>
      <c r="B380" s="174"/>
      <c r="C380" s="174"/>
      <c r="D380" s="172"/>
      <c r="E380" s="172"/>
      <c r="F380" s="172"/>
      <c r="G380" s="172"/>
      <c r="H380" s="172"/>
      <c r="I380" s="172"/>
      <c r="J380" s="172"/>
      <c r="K380" s="172"/>
      <c r="L380" s="172"/>
      <c r="M380" s="172"/>
      <c r="N380" s="172"/>
      <c r="O380" s="172"/>
      <c r="P380" s="172"/>
      <c r="Q380" s="172"/>
      <c r="R380" s="172"/>
      <c r="S380" s="172"/>
      <c r="T380" s="172"/>
      <c r="U380" s="172"/>
      <c r="V380" s="172"/>
      <c r="W380" s="172"/>
      <c r="X380" s="172"/>
      <c r="Y380" s="172"/>
      <c r="Z380" s="172"/>
      <c r="AA380" s="172"/>
      <c r="AB380" s="172"/>
      <c r="AC380" s="172"/>
      <c r="AD380" s="172"/>
      <c r="AE380" s="172"/>
      <c r="AF380" s="172"/>
      <c r="AG380" s="172"/>
      <c r="AH380" s="172"/>
      <c r="AI380" s="172"/>
      <c r="AJ380" s="172"/>
      <c r="AK380" s="172"/>
      <c r="AL380" s="172"/>
      <c r="AM380" s="172"/>
      <c r="AN380" s="172"/>
      <c r="AO380" s="172"/>
      <c r="AP380" s="172"/>
    </row>
    <row r="381" spans="1:42">
      <c r="A381" s="174"/>
      <c r="B381" s="174"/>
      <c r="C381" s="174"/>
      <c r="D381" s="172"/>
      <c r="E381" s="172"/>
      <c r="F381" s="172"/>
      <c r="G381" s="172"/>
      <c r="H381" s="172"/>
      <c r="I381" s="172"/>
      <c r="J381" s="172"/>
      <c r="K381" s="172"/>
      <c r="L381" s="172"/>
      <c r="M381" s="172"/>
      <c r="N381" s="172"/>
      <c r="O381" s="172"/>
      <c r="P381" s="172"/>
      <c r="Q381" s="172"/>
      <c r="R381" s="172"/>
      <c r="S381" s="172"/>
      <c r="T381" s="172"/>
      <c r="U381" s="172"/>
      <c r="V381" s="172"/>
      <c r="W381" s="172"/>
      <c r="X381" s="172"/>
      <c r="Y381" s="172"/>
      <c r="Z381" s="172"/>
      <c r="AA381" s="172"/>
      <c r="AB381" s="172"/>
      <c r="AC381" s="172"/>
      <c r="AD381" s="172"/>
      <c r="AE381" s="172"/>
      <c r="AF381" s="172"/>
      <c r="AG381" s="172"/>
      <c r="AH381" s="172"/>
      <c r="AI381" s="172"/>
      <c r="AJ381" s="172"/>
      <c r="AK381" s="172"/>
      <c r="AL381" s="172"/>
      <c r="AM381" s="172"/>
      <c r="AN381" s="172"/>
      <c r="AO381" s="172"/>
      <c r="AP381" s="172"/>
    </row>
    <row r="382" spans="1:42">
      <c r="A382" s="174"/>
      <c r="B382" s="174"/>
      <c r="C382" s="174"/>
      <c r="D382" s="172"/>
      <c r="E382" s="172"/>
      <c r="F382" s="172"/>
      <c r="G382" s="172"/>
      <c r="H382" s="172"/>
      <c r="I382" s="172"/>
      <c r="J382" s="172"/>
      <c r="K382" s="172"/>
      <c r="L382" s="172"/>
      <c r="M382" s="172"/>
      <c r="N382" s="172"/>
      <c r="O382" s="172"/>
      <c r="P382" s="172"/>
      <c r="Q382" s="172"/>
      <c r="R382" s="172"/>
      <c r="S382" s="172"/>
      <c r="T382" s="172"/>
      <c r="U382" s="172"/>
      <c r="V382" s="172"/>
      <c r="W382" s="172"/>
      <c r="X382" s="172"/>
      <c r="Y382" s="172"/>
      <c r="Z382" s="172"/>
      <c r="AA382" s="172"/>
      <c r="AB382" s="172"/>
      <c r="AC382" s="172"/>
      <c r="AD382" s="172"/>
      <c r="AE382" s="172"/>
      <c r="AF382" s="172"/>
      <c r="AG382" s="172"/>
      <c r="AH382" s="172"/>
      <c r="AI382" s="172"/>
      <c r="AJ382" s="172"/>
      <c r="AK382" s="172"/>
      <c r="AL382" s="172"/>
      <c r="AM382" s="172"/>
      <c r="AN382" s="172"/>
      <c r="AO382" s="172"/>
      <c r="AP382" s="172"/>
    </row>
    <row r="383" spans="1:42">
      <c r="A383" s="174"/>
      <c r="B383" s="174"/>
      <c r="C383" s="174"/>
      <c r="D383" s="172"/>
      <c r="E383" s="172"/>
      <c r="F383" s="172"/>
      <c r="G383" s="172"/>
      <c r="H383" s="172"/>
      <c r="I383" s="172"/>
      <c r="J383" s="172"/>
      <c r="K383" s="172"/>
      <c r="L383" s="172"/>
      <c r="M383" s="172"/>
      <c r="N383" s="172"/>
      <c r="O383" s="172"/>
      <c r="P383" s="172"/>
      <c r="Q383" s="172"/>
      <c r="R383" s="172"/>
      <c r="S383" s="172"/>
      <c r="T383" s="172"/>
      <c r="U383" s="172"/>
      <c r="V383" s="172"/>
      <c r="W383" s="172"/>
      <c r="X383" s="172"/>
      <c r="Y383" s="172"/>
      <c r="Z383" s="172"/>
      <c r="AA383" s="172"/>
      <c r="AB383" s="172"/>
      <c r="AC383" s="172"/>
      <c r="AD383" s="172"/>
      <c r="AE383" s="172"/>
      <c r="AF383" s="172"/>
      <c r="AG383" s="172"/>
      <c r="AH383" s="172"/>
      <c r="AI383" s="172"/>
      <c r="AJ383" s="172"/>
      <c r="AK383" s="172"/>
      <c r="AL383" s="172"/>
      <c r="AM383" s="172"/>
      <c r="AN383" s="172"/>
      <c r="AO383" s="172"/>
      <c r="AP383" s="172"/>
    </row>
    <row r="384" spans="1:42">
      <c r="A384" s="174"/>
      <c r="B384" s="174"/>
      <c r="C384" s="174"/>
      <c r="D384" s="172"/>
      <c r="E384" s="172"/>
      <c r="F384" s="172"/>
      <c r="G384" s="172"/>
      <c r="H384" s="172"/>
      <c r="I384" s="172"/>
      <c r="J384" s="172"/>
      <c r="K384" s="172"/>
      <c r="L384" s="172"/>
      <c r="M384" s="172"/>
      <c r="N384" s="172"/>
      <c r="O384" s="172"/>
      <c r="P384" s="172"/>
      <c r="Q384" s="172"/>
      <c r="R384" s="172"/>
      <c r="S384" s="172"/>
      <c r="T384" s="172"/>
      <c r="U384" s="172"/>
      <c r="V384" s="172"/>
      <c r="W384" s="172"/>
      <c r="X384" s="172"/>
      <c r="Y384" s="172"/>
      <c r="Z384" s="172"/>
      <c r="AA384" s="172"/>
      <c r="AB384" s="172"/>
      <c r="AC384" s="172"/>
      <c r="AD384" s="172"/>
      <c r="AE384" s="172"/>
      <c r="AF384" s="172"/>
      <c r="AG384" s="172"/>
      <c r="AH384" s="172"/>
      <c r="AI384" s="172"/>
      <c r="AJ384" s="172"/>
      <c r="AK384" s="172"/>
      <c r="AL384" s="172"/>
      <c r="AM384" s="172"/>
      <c r="AN384" s="172"/>
      <c r="AO384" s="172"/>
      <c r="AP384" s="172"/>
    </row>
    <row r="385" spans="1:42">
      <c r="A385" s="174"/>
      <c r="B385" s="174"/>
      <c r="C385" s="174"/>
      <c r="D385" s="172"/>
      <c r="E385" s="172"/>
      <c r="F385" s="172"/>
      <c r="G385" s="172"/>
      <c r="H385" s="172"/>
      <c r="I385" s="172"/>
      <c r="J385" s="172"/>
      <c r="K385" s="172"/>
      <c r="L385" s="172"/>
      <c r="M385" s="172"/>
      <c r="N385" s="172"/>
      <c r="O385" s="172"/>
      <c r="P385" s="172"/>
      <c r="Q385" s="172"/>
      <c r="R385" s="172"/>
      <c r="S385" s="172"/>
      <c r="T385" s="172"/>
      <c r="U385" s="172"/>
      <c r="V385" s="172"/>
      <c r="W385" s="172"/>
      <c r="X385" s="172"/>
      <c r="Y385" s="172"/>
      <c r="Z385" s="172"/>
      <c r="AA385" s="172"/>
      <c r="AB385" s="172"/>
      <c r="AC385" s="172"/>
      <c r="AD385" s="172"/>
      <c r="AE385" s="172"/>
      <c r="AF385" s="172"/>
      <c r="AG385" s="172"/>
      <c r="AH385" s="172"/>
      <c r="AI385" s="172"/>
      <c r="AJ385" s="172"/>
      <c r="AK385" s="172"/>
      <c r="AL385" s="172"/>
      <c r="AM385" s="172"/>
      <c r="AN385" s="172"/>
      <c r="AO385" s="172"/>
      <c r="AP385" s="172"/>
    </row>
    <row r="386" spans="1:42">
      <c r="A386" s="174"/>
      <c r="B386" s="174"/>
      <c r="C386" s="174"/>
      <c r="D386" s="172"/>
      <c r="E386" s="172"/>
      <c r="F386" s="172"/>
      <c r="G386" s="172"/>
      <c r="H386" s="172"/>
      <c r="I386" s="172"/>
      <c r="J386" s="172"/>
      <c r="K386" s="172"/>
      <c r="L386" s="172"/>
      <c r="M386" s="172"/>
      <c r="N386" s="172"/>
      <c r="O386" s="172"/>
      <c r="P386" s="172"/>
      <c r="Q386" s="172"/>
      <c r="R386" s="172"/>
      <c r="S386" s="172"/>
      <c r="T386" s="172"/>
      <c r="U386" s="172"/>
      <c r="V386" s="172"/>
      <c r="W386" s="172"/>
      <c r="X386" s="172"/>
      <c r="Y386" s="172"/>
      <c r="Z386" s="172"/>
      <c r="AA386" s="172"/>
      <c r="AB386" s="172"/>
      <c r="AC386" s="172"/>
      <c r="AD386" s="172"/>
      <c r="AE386" s="172"/>
      <c r="AF386" s="172"/>
      <c r="AG386" s="172"/>
      <c r="AH386" s="172"/>
      <c r="AI386" s="172"/>
      <c r="AJ386" s="172"/>
      <c r="AK386" s="172"/>
      <c r="AL386" s="172"/>
      <c r="AM386" s="172"/>
      <c r="AN386" s="172"/>
      <c r="AO386" s="172"/>
      <c r="AP386" s="172"/>
    </row>
    <row r="387" spans="1:42">
      <c r="A387" s="174"/>
      <c r="B387" s="174"/>
      <c r="C387" s="174"/>
      <c r="D387" s="172"/>
      <c r="E387" s="172"/>
      <c r="F387" s="172"/>
      <c r="G387" s="172"/>
      <c r="H387" s="172"/>
      <c r="I387" s="172"/>
      <c r="J387" s="172"/>
      <c r="K387" s="172"/>
      <c r="L387" s="172"/>
      <c r="M387" s="172"/>
      <c r="N387" s="172"/>
      <c r="O387" s="172"/>
      <c r="P387" s="172"/>
      <c r="Q387" s="172"/>
      <c r="R387" s="172"/>
      <c r="S387" s="172"/>
      <c r="T387" s="172"/>
      <c r="U387" s="172"/>
      <c r="V387" s="172"/>
      <c r="W387" s="172"/>
      <c r="X387" s="172"/>
      <c r="Y387" s="172"/>
      <c r="Z387" s="172"/>
      <c r="AA387" s="172"/>
      <c r="AB387" s="172"/>
      <c r="AC387" s="172"/>
      <c r="AD387" s="172"/>
      <c r="AE387" s="172"/>
      <c r="AF387" s="172"/>
      <c r="AG387" s="172"/>
      <c r="AH387" s="172"/>
      <c r="AI387" s="172"/>
      <c r="AJ387" s="172"/>
      <c r="AK387" s="172"/>
      <c r="AL387" s="172"/>
      <c r="AM387" s="172"/>
      <c r="AN387" s="172"/>
      <c r="AO387" s="172"/>
      <c r="AP387" s="172"/>
    </row>
    <row r="388" spans="1:42">
      <c r="A388" s="174"/>
      <c r="B388" s="174"/>
      <c r="C388" s="174"/>
      <c r="D388" s="172"/>
      <c r="E388" s="172"/>
      <c r="F388" s="172"/>
      <c r="G388" s="172"/>
      <c r="H388" s="172"/>
      <c r="I388" s="172"/>
      <c r="J388" s="172"/>
      <c r="K388" s="172"/>
      <c r="L388" s="172"/>
      <c r="M388" s="172"/>
      <c r="N388" s="172"/>
      <c r="O388" s="172"/>
      <c r="P388" s="172"/>
      <c r="Q388" s="172"/>
      <c r="R388" s="172"/>
      <c r="S388" s="172"/>
      <c r="T388" s="172"/>
      <c r="U388" s="172"/>
      <c r="V388" s="172"/>
      <c r="W388" s="172"/>
      <c r="X388" s="172"/>
      <c r="Y388" s="172"/>
      <c r="Z388" s="172"/>
      <c r="AA388" s="172"/>
      <c r="AB388" s="172"/>
      <c r="AC388" s="172"/>
      <c r="AD388" s="172"/>
      <c r="AE388" s="172"/>
      <c r="AF388" s="172"/>
      <c r="AG388" s="172"/>
      <c r="AH388" s="172"/>
      <c r="AI388" s="172"/>
      <c r="AJ388" s="172"/>
      <c r="AK388" s="172"/>
      <c r="AL388" s="172"/>
      <c r="AM388" s="172"/>
      <c r="AN388" s="172"/>
      <c r="AO388" s="172"/>
      <c r="AP388" s="172"/>
    </row>
    <row r="389" spans="1:42">
      <c r="A389" s="174"/>
      <c r="B389" s="174"/>
      <c r="C389" s="174"/>
      <c r="D389" s="172"/>
      <c r="E389" s="172"/>
      <c r="F389" s="172"/>
      <c r="G389" s="172"/>
      <c r="H389" s="172"/>
      <c r="I389" s="172"/>
      <c r="J389" s="172"/>
      <c r="K389" s="172"/>
      <c r="L389" s="172"/>
      <c r="M389" s="172"/>
      <c r="N389" s="172"/>
      <c r="O389" s="172"/>
      <c r="P389" s="172"/>
      <c r="Q389" s="172"/>
      <c r="R389" s="172"/>
      <c r="S389" s="172"/>
      <c r="T389" s="172"/>
      <c r="U389" s="172"/>
      <c r="V389" s="172"/>
      <c r="W389" s="172"/>
      <c r="X389" s="172"/>
      <c r="Y389" s="172"/>
      <c r="Z389" s="172"/>
      <c r="AA389" s="172"/>
      <c r="AB389" s="172"/>
      <c r="AC389" s="172"/>
      <c r="AD389" s="172"/>
      <c r="AE389" s="172"/>
      <c r="AF389" s="172"/>
      <c r="AG389" s="172"/>
      <c r="AH389" s="172"/>
      <c r="AI389" s="172"/>
      <c r="AJ389" s="172"/>
      <c r="AK389" s="172"/>
      <c r="AL389" s="172"/>
      <c r="AM389" s="172"/>
      <c r="AN389" s="172"/>
      <c r="AO389" s="172"/>
      <c r="AP389" s="172"/>
    </row>
    <row r="390" spans="1:42">
      <c r="A390" s="174"/>
      <c r="B390" s="174"/>
      <c r="C390" s="174"/>
      <c r="D390" s="172"/>
      <c r="E390" s="172"/>
      <c r="F390" s="172"/>
      <c r="G390" s="172"/>
      <c r="H390" s="172"/>
      <c r="I390" s="172"/>
      <c r="J390" s="172"/>
      <c r="K390" s="172"/>
      <c r="L390" s="172"/>
      <c r="M390" s="172"/>
      <c r="N390" s="172"/>
      <c r="O390" s="172"/>
      <c r="P390" s="172"/>
      <c r="Q390" s="172"/>
      <c r="R390" s="172"/>
      <c r="S390" s="172"/>
      <c r="T390" s="172"/>
      <c r="U390" s="172"/>
      <c r="V390" s="172"/>
      <c r="W390" s="172"/>
      <c r="X390" s="172"/>
      <c r="Y390" s="172"/>
      <c r="Z390" s="172"/>
      <c r="AA390" s="172"/>
      <c r="AB390" s="172"/>
      <c r="AC390" s="172"/>
      <c r="AD390" s="172"/>
      <c r="AE390" s="172"/>
      <c r="AF390" s="172"/>
      <c r="AG390" s="172"/>
      <c r="AH390" s="172"/>
      <c r="AI390" s="172"/>
      <c r="AJ390" s="172"/>
      <c r="AK390" s="172"/>
      <c r="AL390" s="172"/>
      <c r="AM390" s="172"/>
      <c r="AN390" s="172"/>
      <c r="AO390" s="172"/>
      <c r="AP390" s="172"/>
    </row>
    <row r="391" spans="1:42">
      <c r="A391" s="174"/>
      <c r="B391" s="174"/>
      <c r="C391" s="174"/>
      <c r="D391" s="172"/>
      <c r="E391" s="172"/>
      <c r="F391" s="172"/>
      <c r="G391" s="172"/>
      <c r="H391" s="172"/>
      <c r="I391" s="172"/>
      <c r="J391" s="172"/>
      <c r="K391" s="172"/>
      <c r="L391" s="172"/>
      <c r="M391" s="172"/>
      <c r="N391" s="172"/>
      <c r="O391" s="172"/>
      <c r="P391" s="172"/>
      <c r="Q391" s="172"/>
      <c r="R391" s="172"/>
      <c r="S391" s="172"/>
      <c r="T391" s="172"/>
      <c r="U391" s="172"/>
      <c r="V391" s="172"/>
      <c r="W391" s="172"/>
      <c r="X391" s="172"/>
      <c r="Y391" s="172"/>
      <c r="Z391" s="172"/>
      <c r="AA391" s="172"/>
      <c r="AB391" s="172"/>
      <c r="AC391" s="172"/>
      <c r="AD391" s="172"/>
      <c r="AE391" s="172"/>
      <c r="AF391" s="172"/>
      <c r="AG391" s="172"/>
      <c r="AH391" s="172"/>
      <c r="AI391" s="172"/>
      <c r="AJ391" s="172"/>
      <c r="AK391" s="172"/>
      <c r="AL391" s="172"/>
      <c r="AM391" s="172"/>
      <c r="AN391" s="172"/>
      <c r="AO391" s="172"/>
      <c r="AP391" s="172"/>
    </row>
    <row r="392" spans="1:42">
      <c r="A392" s="174"/>
      <c r="B392" s="174"/>
      <c r="C392" s="174"/>
      <c r="D392" s="172"/>
      <c r="E392" s="172"/>
      <c r="F392" s="172"/>
      <c r="G392" s="172"/>
      <c r="H392" s="172"/>
      <c r="I392" s="172"/>
      <c r="J392" s="172"/>
      <c r="K392" s="172"/>
      <c r="L392" s="172"/>
      <c r="M392" s="172"/>
      <c r="N392" s="172"/>
      <c r="O392" s="172"/>
      <c r="P392" s="172"/>
      <c r="Q392" s="172"/>
      <c r="R392" s="172"/>
      <c r="S392" s="172"/>
      <c r="T392" s="172"/>
      <c r="U392" s="172"/>
      <c r="V392" s="172"/>
      <c r="W392" s="172"/>
      <c r="X392" s="172"/>
      <c r="Y392" s="172"/>
      <c r="Z392" s="172"/>
      <c r="AA392" s="172"/>
      <c r="AB392" s="172"/>
      <c r="AC392" s="172"/>
      <c r="AD392" s="172"/>
      <c r="AE392" s="172"/>
      <c r="AF392" s="172"/>
      <c r="AG392" s="172"/>
      <c r="AH392" s="172"/>
      <c r="AI392" s="172"/>
      <c r="AJ392" s="172"/>
      <c r="AK392" s="172"/>
      <c r="AL392" s="172"/>
      <c r="AM392" s="172"/>
      <c r="AN392" s="172"/>
      <c r="AO392" s="172"/>
      <c r="AP392" s="172"/>
    </row>
    <row r="393" spans="1:42">
      <c r="A393" s="174"/>
      <c r="B393" s="174"/>
      <c r="C393" s="174"/>
      <c r="D393" s="172"/>
      <c r="E393" s="172"/>
      <c r="F393" s="172"/>
      <c r="G393" s="172"/>
      <c r="H393" s="172"/>
      <c r="I393" s="172"/>
      <c r="J393" s="172"/>
      <c r="K393" s="172"/>
      <c r="L393" s="172"/>
      <c r="M393" s="172"/>
      <c r="N393" s="172"/>
      <c r="O393" s="172"/>
      <c r="P393" s="172"/>
      <c r="Q393" s="172"/>
      <c r="R393" s="172"/>
      <c r="S393" s="172"/>
      <c r="T393" s="172"/>
      <c r="U393" s="172"/>
      <c r="V393" s="172"/>
      <c r="W393" s="172"/>
      <c r="X393" s="172"/>
      <c r="Y393" s="172"/>
      <c r="Z393" s="172"/>
      <c r="AA393" s="172"/>
      <c r="AB393" s="172"/>
      <c r="AC393" s="172"/>
      <c r="AD393" s="172"/>
      <c r="AE393" s="172"/>
      <c r="AF393" s="172"/>
      <c r="AG393" s="172"/>
      <c r="AH393" s="172"/>
      <c r="AI393" s="172"/>
      <c r="AJ393" s="172"/>
      <c r="AK393" s="172"/>
      <c r="AL393" s="172"/>
      <c r="AM393" s="172"/>
      <c r="AN393" s="172"/>
      <c r="AO393" s="172"/>
      <c r="AP393" s="172"/>
    </row>
    <row r="394" spans="1:42">
      <c r="A394" s="174"/>
      <c r="B394" s="174"/>
      <c r="C394" s="174"/>
      <c r="D394" s="172"/>
      <c r="E394" s="172"/>
      <c r="F394" s="172"/>
      <c r="G394" s="172"/>
      <c r="H394" s="172"/>
      <c r="I394" s="172"/>
      <c r="J394" s="172"/>
      <c r="K394" s="172"/>
      <c r="L394" s="172"/>
      <c r="M394" s="172"/>
      <c r="N394" s="172"/>
      <c r="O394" s="172"/>
      <c r="P394" s="172"/>
      <c r="Q394" s="172"/>
      <c r="R394" s="172"/>
      <c r="S394" s="172"/>
      <c r="T394" s="172"/>
      <c r="U394" s="172"/>
      <c r="V394" s="172"/>
      <c r="W394" s="172"/>
      <c r="X394" s="172"/>
      <c r="Y394" s="172"/>
      <c r="Z394" s="172"/>
      <c r="AA394" s="172"/>
      <c r="AB394" s="172"/>
      <c r="AC394" s="172"/>
      <c r="AD394" s="172"/>
      <c r="AE394" s="172"/>
      <c r="AF394" s="172"/>
      <c r="AG394" s="172"/>
      <c r="AH394" s="172"/>
      <c r="AI394" s="172"/>
      <c r="AJ394" s="172"/>
      <c r="AK394" s="172"/>
      <c r="AL394" s="172"/>
      <c r="AM394" s="172"/>
      <c r="AN394" s="172"/>
      <c r="AO394" s="172"/>
      <c r="AP394" s="172"/>
    </row>
    <row r="395" spans="1:42">
      <c r="A395" s="174"/>
      <c r="B395" s="174"/>
      <c r="C395" s="174"/>
      <c r="D395" s="172"/>
      <c r="E395" s="172"/>
      <c r="F395" s="172"/>
      <c r="G395" s="172"/>
      <c r="H395" s="172"/>
      <c r="I395" s="172"/>
      <c r="J395" s="172"/>
      <c r="K395" s="172"/>
      <c r="L395" s="172"/>
      <c r="M395" s="172"/>
      <c r="N395" s="172"/>
      <c r="O395" s="172"/>
      <c r="P395" s="172"/>
      <c r="Q395" s="172"/>
      <c r="R395" s="172"/>
      <c r="S395" s="172"/>
      <c r="T395" s="172"/>
      <c r="U395" s="172"/>
      <c r="V395" s="172"/>
      <c r="W395" s="172"/>
      <c r="X395" s="172"/>
      <c r="Y395" s="172"/>
      <c r="Z395" s="172"/>
      <c r="AA395" s="172"/>
      <c r="AB395" s="172"/>
      <c r="AC395" s="172"/>
      <c r="AD395" s="172"/>
      <c r="AE395" s="172"/>
      <c r="AF395" s="172"/>
      <c r="AG395" s="172"/>
      <c r="AH395" s="172"/>
      <c r="AI395" s="172"/>
      <c r="AJ395" s="172"/>
      <c r="AK395" s="172"/>
      <c r="AL395" s="172"/>
      <c r="AM395" s="172"/>
      <c r="AN395" s="172"/>
      <c r="AO395" s="172"/>
      <c r="AP395" s="172"/>
    </row>
    <row r="396" spans="1:42">
      <c r="A396" s="174"/>
      <c r="B396" s="174"/>
      <c r="C396" s="174"/>
      <c r="D396" s="172"/>
      <c r="E396" s="172"/>
      <c r="F396" s="172"/>
      <c r="G396" s="172"/>
      <c r="H396" s="172"/>
      <c r="I396" s="172"/>
      <c r="J396" s="172"/>
      <c r="K396" s="172"/>
      <c r="L396" s="172"/>
      <c r="M396" s="172"/>
      <c r="N396" s="172"/>
      <c r="O396" s="172"/>
      <c r="P396" s="172"/>
      <c r="Q396" s="172"/>
      <c r="R396" s="172"/>
      <c r="S396" s="172"/>
      <c r="T396" s="172"/>
      <c r="U396" s="172"/>
      <c r="V396" s="172"/>
      <c r="W396" s="172"/>
      <c r="X396" s="172"/>
      <c r="Y396" s="172"/>
      <c r="Z396" s="172"/>
      <c r="AA396" s="172"/>
      <c r="AB396" s="172"/>
      <c r="AC396" s="172"/>
      <c r="AD396" s="172"/>
      <c r="AE396" s="172"/>
      <c r="AF396" s="172"/>
      <c r="AG396" s="172"/>
      <c r="AH396" s="172"/>
      <c r="AI396" s="172"/>
      <c r="AJ396" s="172"/>
      <c r="AK396" s="172"/>
      <c r="AL396" s="172"/>
      <c r="AM396" s="172"/>
      <c r="AN396" s="172"/>
      <c r="AO396" s="172"/>
      <c r="AP396" s="172"/>
    </row>
    <row r="397" spans="1:42">
      <c r="A397" s="174"/>
      <c r="B397" s="174"/>
      <c r="C397" s="174"/>
      <c r="D397" s="172"/>
      <c r="E397" s="172"/>
      <c r="F397" s="172"/>
      <c r="G397" s="172"/>
      <c r="H397" s="172"/>
      <c r="I397" s="172"/>
      <c r="J397" s="172"/>
      <c r="K397" s="172"/>
      <c r="L397" s="172"/>
      <c r="M397" s="172"/>
      <c r="N397" s="172"/>
      <c r="O397" s="172"/>
      <c r="P397" s="172"/>
      <c r="Q397" s="172"/>
      <c r="R397" s="172"/>
      <c r="S397" s="172"/>
      <c r="T397" s="172"/>
      <c r="U397" s="172"/>
      <c r="V397" s="172"/>
      <c r="W397" s="172"/>
      <c r="X397" s="172"/>
      <c r="Y397" s="172"/>
      <c r="Z397" s="172"/>
      <c r="AA397" s="172"/>
      <c r="AB397" s="172"/>
      <c r="AC397" s="172"/>
      <c r="AD397" s="172"/>
      <c r="AE397" s="172"/>
      <c r="AF397" s="172"/>
      <c r="AG397" s="172"/>
      <c r="AH397" s="172"/>
      <c r="AI397" s="172"/>
      <c r="AJ397" s="172"/>
      <c r="AK397" s="172"/>
      <c r="AL397" s="172"/>
      <c r="AM397" s="172"/>
      <c r="AN397" s="172"/>
      <c r="AO397" s="172"/>
      <c r="AP397" s="172"/>
    </row>
    <row r="398" spans="1:42">
      <c r="A398" s="174"/>
      <c r="B398" s="174"/>
      <c r="C398" s="174"/>
      <c r="D398" s="172"/>
      <c r="E398" s="172"/>
      <c r="F398" s="172"/>
      <c r="G398" s="172"/>
      <c r="H398" s="172"/>
      <c r="I398" s="172"/>
      <c r="J398" s="172"/>
      <c r="K398" s="172"/>
      <c r="L398" s="172"/>
      <c r="M398" s="172"/>
      <c r="N398" s="172"/>
      <c r="O398" s="172"/>
      <c r="P398" s="172"/>
      <c r="Q398" s="172"/>
      <c r="R398" s="172"/>
      <c r="S398" s="172"/>
      <c r="T398" s="172"/>
      <c r="U398" s="172"/>
      <c r="V398" s="172"/>
      <c r="W398" s="172"/>
      <c r="X398" s="172"/>
      <c r="Y398" s="172"/>
      <c r="Z398" s="172"/>
      <c r="AA398" s="172"/>
      <c r="AB398" s="172"/>
      <c r="AC398" s="172"/>
      <c r="AD398" s="172"/>
      <c r="AE398" s="172"/>
      <c r="AF398" s="172"/>
      <c r="AG398" s="172"/>
      <c r="AH398" s="172"/>
      <c r="AI398" s="172"/>
      <c r="AJ398" s="172"/>
      <c r="AK398" s="172"/>
      <c r="AL398" s="172"/>
      <c r="AM398" s="172"/>
      <c r="AN398" s="172"/>
      <c r="AO398" s="172"/>
      <c r="AP398" s="172"/>
    </row>
    <row r="399" spans="1:42">
      <c r="A399" s="174"/>
      <c r="B399" s="174"/>
      <c r="C399" s="174"/>
      <c r="D399" s="172"/>
      <c r="E399" s="172"/>
      <c r="F399" s="172"/>
      <c r="G399" s="172"/>
      <c r="H399" s="172"/>
      <c r="I399" s="172"/>
      <c r="J399" s="172"/>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2"/>
      <c r="AN399" s="172"/>
      <c r="AO399" s="172"/>
      <c r="AP399" s="172"/>
    </row>
    <row r="400" spans="1:42">
      <c r="A400" s="174"/>
      <c r="B400" s="174"/>
      <c r="C400" s="174"/>
      <c r="D400" s="172"/>
      <c r="E400" s="172"/>
      <c r="F400" s="172"/>
      <c r="G400" s="172"/>
      <c r="H400" s="172"/>
      <c r="I400" s="172"/>
      <c r="J400" s="172"/>
      <c r="K400" s="172"/>
      <c r="L400" s="172"/>
      <c r="M400" s="172"/>
      <c r="N400" s="172"/>
      <c r="O400" s="172"/>
      <c r="P400" s="172"/>
      <c r="Q400" s="172"/>
      <c r="R400" s="172"/>
      <c r="S400" s="172"/>
      <c r="T400" s="172"/>
      <c r="U400" s="172"/>
      <c r="V400" s="172"/>
      <c r="W400" s="172"/>
      <c r="X400" s="172"/>
      <c r="Y400" s="172"/>
      <c r="Z400" s="172"/>
      <c r="AA400" s="172"/>
      <c r="AB400" s="172"/>
      <c r="AC400" s="172"/>
      <c r="AD400" s="172"/>
      <c r="AE400" s="172"/>
      <c r="AF400" s="172"/>
      <c r="AG400" s="172"/>
      <c r="AH400" s="172"/>
      <c r="AI400" s="172"/>
      <c r="AJ400" s="172"/>
      <c r="AK400" s="172"/>
      <c r="AL400" s="172"/>
      <c r="AM400" s="172"/>
      <c r="AN400" s="172"/>
      <c r="AO400" s="172"/>
      <c r="AP400" s="172"/>
    </row>
    <row r="401" spans="1:42">
      <c r="A401" s="174"/>
      <c r="B401" s="174"/>
      <c r="C401" s="174"/>
      <c r="D401" s="172"/>
      <c r="E401" s="172"/>
      <c r="F401" s="172"/>
      <c r="G401" s="172"/>
      <c r="H401" s="172"/>
      <c r="I401" s="172"/>
      <c r="J401" s="172"/>
      <c r="K401" s="172"/>
      <c r="L401" s="172"/>
      <c r="M401" s="172"/>
      <c r="N401" s="172"/>
      <c r="O401" s="172"/>
      <c r="P401" s="172"/>
      <c r="Q401" s="172"/>
      <c r="R401" s="172"/>
      <c r="S401" s="172"/>
      <c r="T401" s="172"/>
      <c r="U401" s="172"/>
      <c r="V401" s="172"/>
      <c r="W401" s="172"/>
      <c r="X401" s="172"/>
      <c r="Y401" s="172"/>
      <c r="Z401" s="172"/>
      <c r="AA401" s="172"/>
      <c r="AB401" s="172"/>
      <c r="AC401" s="172"/>
      <c r="AD401" s="172"/>
      <c r="AE401" s="172"/>
      <c r="AF401" s="172"/>
      <c r="AG401" s="172"/>
      <c r="AH401" s="172"/>
      <c r="AI401" s="172"/>
      <c r="AJ401" s="172"/>
      <c r="AK401" s="172"/>
      <c r="AL401" s="172"/>
      <c r="AM401" s="172"/>
      <c r="AN401" s="172"/>
      <c r="AO401" s="172"/>
      <c r="AP401" s="172"/>
    </row>
    <row r="402" spans="1:42">
      <c r="A402" s="174"/>
      <c r="B402" s="174"/>
      <c r="C402" s="174"/>
      <c r="D402" s="172"/>
      <c r="E402" s="172"/>
      <c r="F402" s="172"/>
      <c r="G402" s="172"/>
      <c r="H402" s="172"/>
      <c r="I402" s="172"/>
      <c r="J402" s="172"/>
      <c r="K402" s="172"/>
      <c r="L402" s="172"/>
      <c r="M402" s="172"/>
      <c r="N402" s="172"/>
      <c r="O402" s="172"/>
      <c r="P402" s="172"/>
      <c r="Q402" s="172"/>
      <c r="R402" s="172"/>
      <c r="S402" s="172"/>
      <c r="T402" s="172"/>
      <c r="U402" s="172"/>
      <c r="V402" s="172"/>
      <c r="W402" s="172"/>
      <c r="X402" s="172"/>
      <c r="Y402" s="172"/>
      <c r="Z402" s="172"/>
      <c r="AA402" s="172"/>
      <c r="AB402" s="172"/>
      <c r="AC402" s="172"/>
      <c r="AD402" s="172"/>
      <c r="AE402" s="172"/>
      <c r="AF402" s="172"/>
      <c r="AG402" s="172"/>
      <c r="AH402" s="172"/>
      <c r="AI402" s="172"/>
      <c r="AJ402" s="172"/>
      <c r="AK402" s="172"/>
      <c r="AL402" s="172"/>
      <c r="AM402" s="172"/>
      <c r="AN402" s="172"/>
      <c r="AO402" s="172"/>
      <c r="AP402" s="172"/>
    </row>
    <row r="403" spans="1:42">
      <c r="A403" s="174"/>
      <c r="B403" s="174"/>
      <c r="C403" s="174"/>
      <c r="D403" s="172"/>
      <c r="E403" s="172"/>
      <c r="F403" s="172"/>
      <c r="G403" s="172"/>
      <c r="H403" s="172"/>
      <c r="I403" s="172"/>
      <c r="J403" s="172"/>
      <c r="K403" s="172"/>
      <c r="L403" s="172"/>
      <c r="M403" s="172"/>
      <c r="N403" s="172"/>
      <c r="O403" s="172"/>
      <c r="P403" s="172"/>
      <c r="Q403" s="172"/>
      <c r="R403" s="172"/>
      <c r="S403" s="172"/>
      <c r="T403" s="172"/>
      <c r="U403" s="172"/>
      <c r="V403" s="172"/>
      <c r="W403" s="172"/>
      <c r="X403" s="172"/>
      <c r="Y403" s="172"/>
      <c r="Z403" s="172"/>
      <c r="AA403" s="172"/>
      <c r="AB403" s="172"/>
      <c r="AC403" s="172"/>
      <c r="AD403" s="172"/>
      <c r="AE403" s="172"/>
      <c r="AF403" s="172"/>
      <c r="AG403" s="172"/>
      <c r="AH403" s="172"/>
      <c r="AI403" s="172"/>
      <c r="AJ403" s="172"/>
      <c r="AK403" s="172"/>
      <c r="AL403" s="172"/>
      <c r="AM403" s="172"/>
      <c r="AN403" s="172"/>
      <c r="AO403" s="172"/>
      <c r="AP403" s="172"/>
    </row>
    <row r="404" spans="1:42">
      <c r="A404" s="174"/>
      <c r="B404" s="174"/>
      <c r="C404" s="174"/>
      <c r="D404" s="172"/>
      <c r="E404" s="172"/>
      <c r="F404" s="172"/>
      <c r="G404" s="172"/>
      <c r="H404" s="172"/>
      <c r="I404" s="172"/>
      <c r="J404" s="172"/>
      <c r="K404" s="172"/>
      <c r="L404" s="172"/>
      <c r="M404" s="172"/>
      <c r="N404" s="172"/>
      <c r="O404" s="172"/>
      <c r="P404" s="172"/>
      <c r="Q404" s="172"/>
      <c r="R404" s="172"/>
      <c r="S404" s="172"/>
      <c r="T404" s="172"/>
      <c r="U404" s="172"/>
      <c r="V404" s="172"/>
      <c r="W404" s="172"/>
      <c r="X404" s="172"/>
      <c r="Y404" s="172"/>
      <c r="Z404" s="172"/>
      <c r="AA404" s="172"/>
      <c r="AB404" s="172"/>
      <c r="AC404" s="172"/>
      <c r="AD404" s="172"/>
      <c r="AE404" s="172"/>
      <c r="AF404" s="172"/>
      <c r="AG404" s="172"/>
      <c r="AH404" s="172"/>
      <c r="AI404" s="172"/>
      <c r="AJ404" s="172"/>
      <c r="AK404" s="172"/>
      <c r="AL404" s="172"/>
      <c r="AM404" s="172"/>
      <c r="AN404" s="172"/>
      <c r="AO404" s="172"/>
      <c r="AP404" s="172"/>
    </row>
    <row r="405" spans="1:42">
      <c r="A405" s="174"/>
      <c r="B405" s="174"/>
      <c r="C405" s="174"/>
      <c r="D405" s="172"/>
      <c r="E405" s="172"/>
      <c r="F405" s="172"/>
      <c r="G405" s="172"/>
      <c r="H405" s="172"/>
      <c r="I405" s="172"/>
      <c r="J405" s="172"/>
      <c r="K405" s="172"/>
      <c r="L405" s="172"/>
      <c r="M405" s="172"/>
      <c r="N405" s="172"/>
      <c r="O405" s="172"/>
      <c r="P405" s="172"/>
      <c r="Q405" s="172"/>
      <c r="R405" s="172"/>
      <c r="S405" s="172"/>
      <c r="T405" s="172"/>
      <c r="U405" s="172"/>
      <c r="V405" s="172"/>
      <c r="W405" s="172"/>
      <c r="X405" s="172"/>
      <c r="Y405" s="172"/>
      <c r="Z405" s="172"/>
      <c r="AA405" s="172"/>
      <c r="AB405" s="172"/>
      <c r="AC405" s="172"/>
      <c r="AD405" s="172"/>
      <c r="AE405" s="172"/>
      <c r="AF405" s="172"/>
      <c r="AG405" s="172"/>
      <c r="AH405" s="172"/>
      <c r="AI405" s="172"/>
      <c r="AJ405" s="172"/>
      <c r="AK405" s="172"/>
      <c r="AL405" s="172"/>
      <c r="AM405" s="172"/>
      <c r="AN405" s="172"/>
      <c r="AO405" s="172"/>
      <c r="AP405" s="172"/>
    </row>
    <row r="406" spans="1:42">
      <c r="A406" s="174"/>
      <c r="B406" s="174"/>
      <c r="C406" s="174"/>
      <c r="D406" s="172"/>
      <c r="E406" s="172"/>
      <c r="F406" s="172"/>
      <c r="G406" s="172"/>
      <c r="H406" s="172"/>
      <c r="I406" s="172"/>
      <c r="J406" s="172"/>
      <c r="K406" s="172"/>
      <c r="L406" s="172"/>
      <c r="M406" s="172"/>
      <c r="N406" s="172"/>
      <c r="O406" s="172"/>
      <c r="P406" s="172"/>
      <c r="Q406" s="172"/>
      <c r="R406" s="172"/>
      <c r="S406" s="172"/>
      <c r="T406" s="172"/>
      <c r="U406" s="172"/>
      <c r="V406" s="172"/>
      <c r="W406" s="172"/>
      <c r="X406" s="172"/>
      <c r="Y406" s="172"/>
      <c r="Z406" s="172"/>
      <c r="AA406" s="172"/>
      <c r="AB406" s="172"/>
      <c r="AC406" s="172"/>
      <c r="AD406" s="172"/>
      <c r="AE406" s="172"/>
      <c r="AF406" s="172"/>
      <c r="AG406" s="172"/>
      <c r="AH406" s="172"/>
      <c r="AI406" s="172"/>
      <c r="AJ406" s="172"/>
      <c r="AK406" s="172"/>
      <c r="AL406" s="172"/>
      <c r="AM406" s="172"/>
      <c r="AN406" s="172"/>
      <c r="AO406" s="172"/>
      <c r="AP406" s="172"/>
    </row>
    <row r="407" spans="1:42">
      <c r="A407" s="174"/>
      <c r="B407" s="174"/>
      <c r="C407" s="174"/>
      <c r="D407" s="172"/>
      <c r="E407" s="172"/>
      <c r="F407" s="172"/>
      <c r="G407" s="172"/>
      <c r="H407" s="172"/>
      <c r="I407" s="172"/>
      <c r="J407" s="172"/>
      <c r="K407" s="172"/>
      <c r="L407" s="172"/>
      <c r="M407" s="172"/>
      <c r="N407" s="172"/>
      <c r="O407" s="172"/>
      <c r="P407" s="172"/>
      <c r="Q407" s="172"/>
      <c r="R407" s="172"/>
      <c r="S407" s="172"/>
      <c r="T407" s="172"/>
      <c r="U407" s="172"/>
      <c r="V407" s="172"/>
      <c r="W407" s="172"/>
      <c r="X407" s="172"/>
      <c r="Y407" s="172"/>
      <c r="Z407" s="172"/>
      <c r="AA407" s="172"/>
      <c r="AB407" s="172"/>
      <c r="AC407" s="172"/>
      <c r="AD407" s="172"/>
      <c r="AE407" s="172"/>
      <c r="AF407" s="172"/>
      <c r="AG407" s="172"/>
      <c r="AH407" s="172"/>
      <c r="AI407" s="172"/>
      <c r="AJ407" s="172"/>
      <c r="AK407" s="172"/>
      <c r="AL407" s="172"/>
      <c r="AM407" s="172"/>
      <c r="AN407" s="172"/>
      <c r="AO407" s="172"/>
      <c r="AP407" s="172"/>
    </row>
    <row r="408" spans="1:42">
      <c r="A408" s="174"/>
      <c r="B408" s="174"/>
      <c r="C408" s="174"/>
      <c r="D408" s="172"/>
      <c r="E408" s="172"/>
      <c r="F408" s="172"/>
      <c r="G408" s="172"/>
      <c r="H408" s="172"/>
      <c r="I408" s="172"/>
      <c r="J408" s="172"/>
      <c r="K408" s="172"/>
      <c r="L408" s="172"/>
      <c r="M408" s="172"/>
      <c r="N408" s="172"/>
      <c r="O408" s="172"/>
      <c r="P408" s="172"/>
      <c r="Q408" s="172"/>
      <c r="R408" s="172"/>
      <c r="S408" s="172"/>
      <c r="T408" s="172"/>
      <c r="U408" s="172"/>
      <c r="V408" s="172"/>
      <c r="W408" s="172"/>
      <c r="X408" s="172"/>
      <c r="Y408" s="172"/>
      <c r="Z408" s="172"/>
      <c r="AA408" s="172"/>
      <c r="AB408" s="172"/>
      <c r="AC408" s="172"/>
      <c r="AD408" s="172"/>
      <c r="AE408" s="172"/>
      <c r="AF408" s="172"/>
      <c r="AG408" s="172"/>
      <c r="AH408" s="172"/>
      <c r="AI408" s="172"/>
      <c r="AJ408" s="172"/>
      <c r="AK408" s="172"/>
      <c r="AL408" s="172"/>
      <c r="AM408" s="172"/>
      <c r="AN408" s="172"/>
      <c r="AO408" s="172"/>
      <c r="AP408" s="172"/>
    </row>
    <row r="409" spans="1:42">
      <c r="A409" s="174"/>
      <c r="B409" s="174"/>
      <c r="C409" s="174"/>
      <c r="D409" s="172"/>
      <c r="E409" s="172"/>
      <c r="F409" s="172"/>
      <c r="G409" s="172"/>
      <c r="H409" s="172"/>
      <c r="I409" s="172"/>
      <c r="J409" s="172"/>
      <c r="K409" s="172"/>
      <c r="L409" s="172"/>
      <c r="M409" s="172"/>
      <c r="N409" s="172"/>
      <c r="O409" s="172"/>
      <c r="P409" s="172"/>
      <c r="Q409" s="172"/>
      <c r="R409" s="172"/>
      <c r="S409" s="172"/>
      <c r="T409" s="172"/>
      <c r="U409" s="172"/>
      <c r="V409" s="172"/>
      <c r="W409" s="172"/>
      <c r="X409" s="172"/>
      <c r="Y409" s="172"/>
      <c r="Z409" s="172"/>
      <c r="AA409" s="172"/>
      <c r="AB409" s="172"/>
      <c r="AC409" s="172"/>
      <c r="AD409" s="172"/>
      <c r="AE409" s="172"/>
      <c r="AF409" s="172"/>
      <c r="AG409" s="172"/>
      <c r="AH409" s="172"/>
      <c r="AI409" s="172"/>
      <c r="AJ409" s="172"/>
      <c r="AK409" s="172"/>
      <c r="AL409" s="172"/>
      <c r="AM409" s="172"/>
      <c r="AN409" s="172"/>
      <c r="AO409" s="172"/>
      <c r="AP409" s="172"/>
    </row>
    <row r="410" spans="1:42">
      <c r="A410" s="174"/>
      <c r="B410" s="174"/>
      <c r="C410" s="174"/>
      <c r="D410" s="172"/>
      <c r="E410" s="172"/>
      <c r="F410" s="172"/>
      <c r="G410" s="172"/>
      <c r="H410" s="172"/>
      <c r="I410" s="172"/>
      <c r="J410" s="172"/>
      <c r="K410" s="172"/>
      <c r="L410" s="172"/>
      <c r="M410" s="172"/>
      <c r="N410" s="172"/>
      <c r="O410" s="172"/>
      <c r="P410" s="172"/>
      <c r="Q410" s="172"/>
      <c r="R410" s="172"/>
      <c r="S410" s="172"/>
      <c r="T410" s="172"/>
      <c r="U410" s="172"/>
      <c r="V410" s="172"/>
      <c r="W410" s="172"/>
      <c r="X410" s="172"/>
      <c r="Y410" s="172"/>
      <c r="Z410" s="172"/>
      <c r="AA410" s="172"/>
      <c r="AB410" s="172"/>
      <c r="AC410" s="172"/>
      <c r="AD410" s="172"/>
      <c r="AE410" s="172"/>
      <c r="AF410" s="172"/>
      <c r="AG410" s="172"/>
      <c r="AH410" s="172"/>
      <c r="AI410" s="172"/>
      <c r="AJ410" s="172"/>
      <c r="AK410" s="172"/>
      <c r="AL410" s="172"/>
      <c r="AM410" s="172"/>
      <c r="AN410" s="172"/>
      <c r="AO410" s="172"/>
      <c r="AP410" s="172"/>
    </row>
    <row r="411" spans="1:42">
      <c r="A411" s="174"/>
      <c r="B411" s="174"/>
      <c r="C411" s="174"/>
      <c r="D411" s="172"/>
      <c r="E411" s="172"/>
      <c r="F411" s="172"/>
      <c r="G411" s="172"/>
      <c r="H411" s="172"/>
      <c r="I411" s="172"/>
      <c r="J411" s="172"/>
      <c r="K411" s="172"/>
      <c r="L411" s="172"/>
      <c r="M411" s="172"/>
      <c r="N411" s="172"/>
      <c r="O411" s="172"/>
      <c r="P411" s="172"/>
      <c r="Q411" s="172"/>
      <c r="R411" s="172"/>
      <c r="S411" s="172"/>
      <c r="T411" s="172"/>
      <c r="U411" s="172"/>
      <c r="V411" s="172"/>
      <c r="W411" s="172"/>
      <c r="X411" s="172"/>
      <c r="Y411" s="172"/>
      <c r="Z411" s="172"/>
      <c r="AA411" s="172"/>
      <c r="AB411" s="172"/>
      <c r="AC411" s="172"/>
      <c r="AD411" s="172"/>
      <c r="AE411" s="172"/>
      <c r="AF411" s="172"/>
      <c r="AG411" s="172"/>
      <c r="AH411" s="172"/>
      <c r="AI411" s="172"/>
      <c r="AJ411" s="172"/>
      <c r="AK411" s="172"/>
      <c r="AL411" s="172"/>
      <c r="AM411" s="172"/>
      <c r="AN411" s="172"/>
      <c r="AO411" s="172"/>
      <c r="AP411" s="172"/>
    </row>
    <row r="412" spans="1:42">
      <c r="A412" s="174"/>
      <c r="B412" s="174"/>
      <c r="C412" s="174"/>
      <c r="D412" s="172"/>
      <c r="E412" s="172"/>
      <c r="F412" s="172"/>
      <c r="G412" s="172"/>
      <c r="H412" s="172"/>
      <c r="I412" s="172"/>
      <c r="J412" s="172"/>
      <c r="K412" s="172"/>
      <c r="L412" s="172"/>
      <c r="M412" s="172"/>
      <c r="N412" s="172"/>
      <c r="O412" s="172"/>
      <c r="P412" s="172"/>
      <c r="Q412" s="172"/>
      <c r="R412" s="172"/>
      <c r="S412" s="172"/>
      <c r="T412" s="172"/>
      <c r="U412" s="172"/>
      <c r="V412" s="172"/>
      <c r="W412" s="172"/>
      <c r="X412" s="172"/>
      <c r="Y412" s="172"/>
      <c r="Z412" s="172"/>
      <c r="AA412" s="172"/>
      <c r="AB412" s="172"/>
      <c r="AC412" s="172"/>
      <c r="AD412" s="172"/>
      <c r="AE412" s="172"/>
      <c r="AF412" s="172"/>
      <c r="AG412" s="172"/>
      <c r="AH412" s="172"/>
      <c r="AI412" s="172"/>
      <c r="AJ412" s="172"/>
      <c r="AK412" s="172"/>
      <c r="AL412" s="172"/>
      <c r="AM412" s="172"/>
      <c r="AN412" s="172"/>
      <c r="AO412" s="172"/>
      <c r="AP412" s="172"/>
    </row>
    <row r="413" spans="1:42">
      <c r="A413" s="174"/>
      <c r="B413" s="174"/>
      <c r="C413" s="174"/>
      <c r="D413" s="172"/>
      <c r="E413" s="172"/>
      <c r="F413" s="172"/>
      <c r="G413" s="172"/>
      <c r="H413" s="172"/>
      <c r="I413" s="172"/>
      <c r="J413" s="172"/>
      <c r="K413" s="172"/>
      <c r="L413" s="172"/>
      <c r="M413" s="172"/>
      <c r="N413" s="172"/>
      <c r="O413" s="172"/>
      <c r="P413" s="172"/>
      <c r="Q413" s="172"/>
      <c r="R413" s="172"/>
      <c r="S413" s="172"/>
      <c r="T413" s="172"/>
      <c r="U413" s="172"/>
      <c r="V413" s="172"/>
      <c r="W413" s="172"/>
      <c r="X413" s="172"/>
      <c r="Y413" s="172"/>
      <c r="Z413" s="172"/>
      <c r="AA413" s="172"/>
      <c r="AB413" s="172"/>
      <c r="AC413" s="172"/>
      <c r="AD413" s="172"/>
      <c r="AE413" s="172"/>
      <c r="AF413" s="172"/>
      <c r="AG413" s="172"/>
      <c r="AH413" s="172"/>
      <c r="AI413" s="172"/>
      <c r="AJ413" s="172"/>
      <c r="AK413" s="172"/>
      <c r="AL413" s="172"/>
      <c r="AM413" s="172"/>
      <c r="AN413" s="172"/>
      <c r="AO413" s="172"/>
      <c r="AP413" s="172"/>
    </row>
    <row r="414" spans="1:42">
      <c r="A414" s="174"/>
      <c r="B414" s="174"/>
      <c r="C414" s="174"/>
      <c r="D414" s="172"/>
      <c r="E414" s="172"/>
      <c r="F414" s="172"/>
      <c r="G414" s="172"/>
      <c r="H414" s="172"/>
      <c r="I414" s="172"/>
      <c r="J414" s="172"/>
      <c r="K414" s="172"/>
      <c r="L414" s="172"/>
      <c r="M414" s="172"/>
      <c r="N414" s="172"/>
      <c r="O414" s="172"/>
      <c r="P414" s="172"/>
      <c r="Q414" s="172"/>
      <c r="R414" s="172"/>
      <c r="S414" s="172"/>
      <c r="T414" s="172"/>
      <c r="U414" s="172"/>
      <c r="V414" s="172"/>
      <c r="W414" s="172"/>
      <c r="X414" s="172"/>
      <c r="Y414" s="172"/>
      <c r="Z414" s="172"/>
      <c r="AA414" s="172"/>
      <c r="AB414" s="172"/>
      <c r="AC414" s="172"/>
      <c r="AD414" s="172"/>
      <c r="AE414" s="172"/>
      <c r="AF414" s="172"/>
      <c r="AG414" s="172"/>
      <c r="AH414" s="172"/>
      <c r="AI414" s="172"/>
      <c r="AJ414" s="172"/>
      <c r="AK414" s="172"/>
      <c r="AL414" s="172"/>
      <c r="AM414" s="172"/>
      <c r="AN414" s="172"/>
      <c r="AO414" s="172"/>
      <c r="AP414" s="172"/>
    </row>
    <row r="415" spans="1:42">
      <c r="A415" s="174"/>
      <c r="B415" s="174"/>
      <c r="C415" s="174"/>
      <c r="D415" s="172"/>
      <c r="E415" s="172"/>
      <c r="F415" s="172"/>
      <c r="G415" s="172"/>
      <c r="H415" s="172"/>
      <c r="I415" s="172"/>
      <c r="J415" s="172"/>
      <c r="K415" s="172"/>
      <c r="L415" s="172"/>
      <c r="M415" s="172"/>
      <c r="N415" s="172"/>
      <c r="O415" s="172"/>
      <c r="P415" s="172"/>
      <c r="Q415" s="172"/>
      <c r="R415" s="172"/>
      <c r="S415" s="172"/>
      <c r="T415" s="172"/>
      <c r="U415" s="172"/>
      <c r="V415" s="172"/>
      <c r="W415" s="172"/>
      <c r="X415" s="172"/>
      <c r="Y415" s="172"/>
      <c r="Z415" s="172"/>
      <c r="AA415" s="172"/>
      <c r="AB415" s="172"/>
      <c r="AC415" s="172"/>
      <c r="AD415" s="172"/>
      <c r="AE415" s="172"/>
      <c r="AF415" s="172"/>
      <c r="AG415" s="172"/>
      <c r="AH415" s="172"/>
      <c r="AI415" s="172"/>
      <c r="AJ415" s="172"/>
      <c r="AK415" s="172"/>
      <c r="AL415" s="172"/>
      <c r="AM415" s="172"/>
      <c r="AN415" s="172"/>
      <c r="AO415" s="172"/>
      <c r="AP415" s="172"/>
    </row>
    <row r="416" spans="1:42">
      <c r="A416" s="174"/>
      <c r="B416" s="174"/>
      <c r="C416" s="174"/>
      <c r="D416" s="172"/>
      <c r="E416" s="172"/>
      <c r="F416" s="172"/>
      <c r="G416" s="172"/>
      <c r="H416" s="172"/>
      <c r="I416" s="172"/>
      <c r="J416" s="172"/>
      <c r="K416" s="172"/>
      <c r="L416" s="172"/>
      <c r="M416" s="172"/>
      <c r="N416" s="172"/>
      <c r="O416" s="172"/>
      <c r="P416" s="172"/>
      <c r="Q416" s="172"/>
      <c r="R416" s="172"/>
      <c r="S416" s="172"/>
      <c r="T416" s="172"/>
      <c r="U416" s="172"/>
      <c r="V416" s="172"/>
      <c r="W416" s="172"/>
      <c r="X416" s="172"/>
      <c r="Y416" s="172"/>
      <c r="Z416" s="172"/>
      <c r="AA416" s="172"/>
      <c r="AB416" s="172"/>
      <c r="AC416" s="172"/>
      <c r="AD416" s="172"/>
      <c r="AE416" s="172"/>
      <c r="AF416" s="172"/>
      <c r="AG416" s="172"/>
      <c r="AH416" s="172"/>
      <c r="AI416" s="172"/>
      <c r="AJ416" s="172"/>
      <c r="AK416" s="172"/>
      <c r="AL416" s="172"/>
      <c r="AM416" s="172"/>
      <c r="AN416" s="172"/>
      <c r="AO416" s="172"/>
      <c r="AP416" s="172"/>
    </row>
    <row r="417" spans="1:42">
      <c r="A417" s="174"/>
      <c r="B417" s="174"/>
      <c r="C417" s="174"/>
      <c r="D417" s="172"/>
      <c r="E417" s="172"/>
      <c r="F417" s="172"/>
      <c r="G417" s="172"/>
      <c r="H417" s="172"/>
      <c r="I417" s="172"/>
      <c r="J417" s="172"/>
      <c r="K417" s="172"/>
      <c r="L417" s="172"/>
      <c r="M417" s="172"/>
      <c r="N417" s="172"/>
      <c r="O417" s="172"/>
      <c r="P417" s="172"/>
      <c r="Q417" s="172"/>
      <c r="R417" s="172"/>
      <c r="S417" s="172"/>
      <c r="T417" s="172"/>
      <c r="U417" s="172"/>
      <c r="V417" s="172"/>
      <c r="W417" s="172"/>
      <c r="X417" s="172"/>
      <c r="Y417" s="172"/>
      <c r="Z417" s="172"/>
      <c r="AA417" s="172"/>
      <c r="AB417" s="172"/>
      <c r="AC417" s="172"/>
      <c r="AD417" s="172"/>
      <c r="AE417" s="172"/>
      <c r="AF417" s="172"/>
      <c r="AG417" s="172"/>
      <c r="AH417" s="172"/>
      <c r="AI417" s="172"/>
      <c r="AJ417" s="172"/>
      <c r="AK417" s="172"/>
      <c r="AL417" s="172"/>
      <c r="AM417" s="172"/>
      <c r="AN417" s="172"/>
      <c r="AO417" s="172"/>
      <c r="AP417" s="172"/>
    </row>
    <row r="418" spans="1:42">
      <c r="A418" s="174"/>
      <c r="B418" s="174"/>
      <c r="C418" s="174"/>
      <c r="D418" s="172"/>
      <c r="E418" s="172"/>
      <c r="F418" s="172"/>
      <c r="G418" s="172"/>
      <c r="H418" s="172"/>
      <c r="I418" s="172"/>
      <c r="J418" s="172"/>
      <c r="K418" s="172"/>
      <c r="L418" s="172"/>
      <c r="M418" s="172"/>
      <c r="N418" s="172"/>
      <c r="O418" s="172"/>
      <c r="P418" s="172"/>
      <c r="Q418" s="172"/>
      <c r="R418" s="172"/>
      <c r="S418" s="172"/>
      <c r="T418" s="172"/>
      <c r="U418" s="172"/>
      <c r="V418" s="172"/>
      <c r="W418" s="172"/>
      <c r="X418" s="172"/>
      <c r="Y418" s="172"/>
      <c r="Z418" s="172"/>
      <c r="AA418" s="172"/>
      <c r="AB418" s="172"/>
      <c r="AC418" s="172"/>
      <c r="AD418" s="172"/>
      <c r="AE418" s="172"/>
      <c r="AF418" s="172"/>
      <c r="AG418" s="172"/>
      <c r="AH418" s="172"/>
      <c r="AI418" s="172"/>
      <c r="AJ418" s="172"/>
      <c r="AK418" s="172"/>
      <c r="AL418" s="172"/>
      <c r="AM418" s="172"/>
      <c r="AN418" s="172"/>
      <c r="AO418" s="172"/>
      <c r="AP418" s="172"/>
    </row>
    <row r="419" spans="1:42">
      <c r="A419" s="174"/>
      <c r="B419" s="174"/>
      <c r="C419" s="174"/>
      <c r="D419" s="172"/>
      <c r="E419" s="172"/>
      <c r="F419" s="172"/>
      <c r="G419" s="172"/>
      <c r="H419" s="172"/>
      <c r="I419" s="172"/>
      <c r="J419" s="172"/>
      <c r="K419" s="172"/>
      <c r="L419" s="172"/>
      <c r="M419" s="172"/>
      <c r="N419" s="172"/>
      <c r="O419" s="172"/>
      <c r="P419" s="172"/>
      <c r="Q419" s="172"/>
      <c r="R419" s="172"/>
      <c r="S419" s="172"/>
      <c r="T419" s="172"/>
      <c r="U419" s="172"/>
      <c r="V419" s="172"/>
      <c r="W419" s="172"/>
      <c r="X419" s="172"/>
      <c r="Y419" s="172"/>
      <c r="Z419" s="172"/>
      <c r="AA419" s="172"/>
      <c r="AB419" s="172"/>
      <c r="AC419" s="172"/>
      <c r="AD419" s="172"/>
      <c r="AE419" s="172"/>
      <c r="AF419" s="172"/>
      <c r="AG419" s="172"/>
      <c r="AH419" s="172"/>
      <c r="AI419" s="172"/>
      <c r="AJ419" s="172"/>
      <c r="AK419" s="172"/>
      <c r="AL419" s="172"/>
      <c r="AM419" s="172"/>
      <c r="AN419" s="172"/>
      <c r="AO419" s="172"/>
      <c r="AP419" s="172"/>
    </row>
    <row r="420" spans="1:42">
      <c r="A420" s="174"/>
      <c r="B420" s="174"/>
      <c r="C420" s="174"/>
      <c r="D420" s="172"/>
      <c r="E420" s="172"/>
      <c r="F420" s="172"/>
      <c r="G420" s="172"/>
      <c r="H420" s="172"/>
      <c r="I420" s="172"/>
      <c r="J420" s="172"/>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2"/>
      <c r="AN420" s="172"/>
      <c r="AO420" s="172"/>
      <c r="AP420" s="172"/>
    </row>
    <row r="421" spans="1:42">
      <c r="A421" s="174"/>
      <c r="B421" s="174"/>
      <c r="C421" s="174"/>
      <c r="D421" s="172"/>
      <c r="E421" s="172"/>
      <c r="F421" s="172"/>
      <c r="G421" s="172"/>
      <c r="H421" s="172"/>
      <c r="I421" s="172"/>
      <c r="J421" s="172"/>
      <c r="K421" s="172"/>
      <c r="L421" s="172"/>
      <c r="M421" s="172"/>
      <c r="N421" s="172"/>
      <c r="O421" s="172"/>
      <c r="P421" s="172"/>
      <c r="Q421" s="172"/>
      <c r="R421" s="172"/>
      <c r="S421" s="172"/>
      <c r="T421" s="172"/>
      <c r="U421" s="172"/>
      <c r="V421" s="172"/>
      <c r="W421" s="172"/>
      <c r="X421" s="172"/>
      <c r="Y421" s="172"/>
      <c r="Z421" s="172"/>
      <c r="AA421" s="172"/>
      <c r="AB421" s="172"/>
      <c r="AC421" s="172"/>
      <c r="AD421" s="172"/>
      <c r="AE421" s="172"/>
      <c r="AF421" s="172"/>
      <c r="AG421" s="172"/>
      <c r="AH421" s="172"/>
      <c r="AI421" s="172"/>
      <c r="AJ421" s="172"/>
      <c r="AK421" s="172"/>
      <c r="AL421" s="172"/>
      <c r="AM421" s="172"/>
      <c r="AN421" s="172"/>
      <c r="AO421" s="172"/>
      <c r="AP421" s="172"/>
    </row>
    <row r="422" spans="1:42">
      <c r="A422" s="174"/>
      <c r="B422" s="174"/>
      <c r="C422" s="174"/>
      <c r="D422" s="172"/>
      <c r="E422" s="172"/>
      <c r="F422" s="172"/>
      <c r="G422" s="172"/>
      <c r="H422" s="172"/>
      <c r="I422" s="172"/>
      <c r="J422" s="172"/>
      <c r="K422" s="172"/>
      <c r="L422" s="172"/>
      <c r="M422" s="172"/>
      <c r="N422" s="172"/>
      <c r="O422" s="172"/>
      <c r="P422" s="172"/>
      <c r="Q422" s="172"/>
      <c r="R422" s="172"/>
      <c r="S422" s="172"/>
      <c r="T422" s="172"/>
      <c r="U422" s="172"/>
      <c r="V422" s="172"/>
      <c r="W422" s="172"/>
      <c r="X422" s="172"/>
      <c r="Y422" s="172"/>
      <c r="Z422" s="172"/>
      <c r="AA422" s="172"/>
      <c r="AB422" s="172"/>
      <c r="AC422" s="172"/>
      <c r="AD422" s="172"/>
      <c r="AE422" s="172"/>
      <c r="AF422" s="172"/>
      <c r="AG422" s="172"/>
      <c r="AH422" s="172"/>
      <c r="AI422" s="172"/>
      <c r="AJ422" s="172"/>
      <c r="AK422" s="172"/>
      <c r="AL422" s="172"/>
      <c r="AM422" s="172"/>
      <c r="AN422" s="172"/>
      <c r="AO422" s="172"/>
      <c r="AP422" s="172"/>
    </row>
    <row r="423" spans="1:42">
      <c r="A423" s="174"/>
      <c r="B423" s="174"/>
      <c r="C423" s="174"/>
      <c r="D423" s="172"/>
      <c r="E423" s="172"/>
      <c r="F423" s="172"/>
      <c r="G423" s="172"/>
      <c r="H423" s="172"/>
      <c r="I423" s="172"/>
      <c r="J423" s="172"/>
      <c r="K423" s="172"/>
      <c r="L423" s="172"/>
      <c r="M423" s="172"/>
      <c r="N423" s="172"/>
      <c r="O423" s="172"/>
      <c r="P423" s="172"/>
      <c r="Q423" s="172"/>
      <c r="R423" s="172"/>
      <c r="S423" s="172"/>
      <c r="T423" s="172"/>
      <c r="U423" s="172"/>
      <c r="V423" s="172"/>
      <c r="W423" s="172"/>
      <c r="X423" s="172"/>
      <c r="Y423" s="172"/>
      <c r="Z423" s="172"/>
      <c r="AA423" s="172"/>
      <c r="AB423" s="172"/>
      <c r="AC423" s="172"/>
      <c r="AD423" s="172"/>
      <c r="AE423" s="172"/>
      <c r="AF423" s="172"/>
      <c r="AG423" s="172"/>
      <c r="AH423" s="172"/>
      <c r="AI423" s="172"/>
      <c r="AJ423" s="172"/>
      <c r="AK423" s="172"/>
      <c r="AL423" s="172"/>
      <c r="AM423" s="172"/>
      <c r="AN423" s="172"/>
      <c r="AO423" s="172"/>
      <c r="AP423" s="172"/>
    </row>
    <row r="424" spans="1:42">
      <c r="A424" s="174"/>
      <c r="B424" s="174"/>
      <c r="C424" s="174"/>
      <c r="D424" s="172"/>
      <c r="E424" s="172"/>
      <c r="F424" s="172"/>
      <c r="G424" s="172"/>
      <c r="H424" s="172"/>
      <c r="I424" s="172"/>
      <c r="J424" s="172"/>
      <c r="K424" s="172"/>
      <c r="L424" s="172"/>
      <c r="M424" s="172"/>
      <c r="N424" s="172"/>
      <c r="O424" s="172"/>
      <c r="P424" s="172"/>
      <c r="Q424" s="172"/>
      <c r="R424" s="172"/>
      <c r="S424" s="172"/>
      <c r="T424" s="172"/>
      <c r="U424" s="172"/>
      <c r="V424" s="172"/>
      <c r="W424" s="172"/>
      <c r="X424" s="172"/>
      <c r="Y424" s="172"/>
      <c r="Z424" s="172"/>
      <c r="AA424" s="172"/>
      <c r="AB424" s="172"/>
      <c r="AC424" s="172"/>
      <c r="AD424" s="172"/>
      <c r="AE424" s="172"/>
      <c r="AF424" s="172"/>
      <c r="AG424" s="172"/>
      <c r="AH424" s="172"/>
      <c r="AI424" s="172"/>
      <c r="AJ424" s="172"/>
      <c r="AK424" s="172"/>
      <c r="AL424" s="172"/>
      <c r="AM424" s="172"/>
      <c r="AN424" s="172"/>
      <c r="AO424" s="172"/>
      <c r="AP424" s="172"/>
    </row>
    <row r="425" spans="1:42">
      <c r="A425" s="174"/>
      <c r="B425" s="174"/>
      <c r="C425" s="174"/>
      <c r="D425" s="172"/>
      <c r="E425" s="172"/>
      <c r="F425" s="172"/>
      <c r="G425" s="172"/>
      <c r="H425" s="172"/>
      <c r="I425" s="172"/>
      <c r="J425" s="172"/>
      <c r="K425" s="172"/>
      <c r="L425" s="172"/>
      <c r="M425" s="172"/>
      <c r="N425" s="172"/>
      <c r="O425" s="172"/>
      <c r="P425" s="172"/>
      <c r="Q425" s="172"/>
      <c r="R425" s="172"/>
      <c r="S425" s="172"/>
      <c r="T425" s="172"/>
      <c r="U425" s="172"/>
      <c r="V425" s="172"/>
      <c r="W425" s="172"/>
      <c r="X425" s="172"/>
      <c r="Y425" s="172"/>
      <c r="Z425" s="172"/>
      <c r="AA425" s="172"/>
      <c r="AB425" s="172"/>
      <c r="AC425" s="172"/>
      <c r="AD425" s="172"/>
      <c r="AE425" s="172"/>
      <c r="AF425" s="172"/>
      <c r="AG425" s="172"/>
      <c r="AH425" s="172"/>
      <c r="AI425" s="172"/>
      <c r="AJ425" s="172"/>
      <c r="AK425" s="172"/>
      <c r="AL425" s="172"/>
      <c r="AM425" s="172"/>
      <c r="AN425" s="172"/>
      <c r="AO425" s="172"/>
      <c r="AP425" s="172"/>
    </row>
    <row r="426" spans="1:42">
      <c r="A426" s="174"/>
      <c r="B426" s="174"/>
      <c r="C426" s="174"/>
      <c r="D426" s="172"/>
      <c r="E426" s="172"/>
      <c r="F426" s="172"/>
      <c r="G426" s="172"/>
      <c r="H426" s="172"/>
      <c r="I426" s="172"/>
      <c r="J426" s="172"/>
      <c r="K426" s="172"/>
      <c r="L426" s="172"/>
      <c r="M426" s="172"/>
      <c r="N426" s="172"/>
      <c r="O426" s="172"/>
      <c r="P426" s="172"/>
      <c r="Q426" s="172"/>
      <c r="R426" s="172"/>
      <c r="S426" s="172"/>
      <c r="T426" s="172"/>
      <c r="U426" s="172"/>
      <c r="V426" s="172"/>
      <c r="W426" s="172"/>
      <c r="X426" s="172"/>
      <c r="Y426" s="172"/>
      <c r="Z426" s="172"/>
      <c r="AA426" s="172"/>
      <c r="AB426" s="172"/>
      <c r="AC426" s="172"/>
      <c r="AD426" s="172"/>
      <c r="AE426" s="172"/>
      <c r="AF426" s="172"/>
      <c r="AG426" s="172"/>
      <c r="AH426" s="172"/>
      <c r="AI426" s="172"/>
      <c r="AJ426" s="172"/>
      <c r="AK426" s="172"/>
      <c r="AL426" s="172"/>
      <c r="AM426" s="172"/>
      <c r="AN426" s="172"/>
      <c r="AO426" s="172"/>
      <c r="AP426" s="172"/>
    </row>
    <row r="427" spans="1:42">
      <c r="A427" s="174"/>
      <c r="B427" s="174"/>
      <c r="C427" s="174"/>
      <c r="D427" s="172"/>
      <c r="E427" s="172"/>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row>
    <row r="428" spans="1:42">
      <c r="A428" s="174"/>
      <c r="B428" s="174"/>
      <c r="C428" s="174"/>
      <c r="D428" s="172"/>
      <c r="E428" s="172"/>
      <c r="F428" s="172"/>
      <c r="G428" s="172"/>
      <c r="H428" s="172"/>
      <c r="I428" s="172"/>
      <c r="J428" s="172"/>
      <c r="K428" s="172"/>
      <c r="L428" s="172"/>
      <c r="M428" s="172"/>
      <c r="N428" s="172"/>
      <c r="O428" s="172"/>
      <c r="P428" s="172"/>
      <c r="Q428" s="172"/>
      <c r="R428" s="172"/>
      <c r="S428" s="172"/>
      <c r="T428" s="172"/>
      <c r="U428" s="172"/>
      <c r="V428" s="172"/>
      <c r="W428" s="172"/>
      <c r="X428" s="172"/>
      <c r="Y428" s="172"/>
      <c r="Z428" s="172"/>
      <c r="AA428" s="172"/>
      <c r="AB428" s="172"/>
      <c r="AC428" s="172"/>
      <c r="AD428" s="172"/>
      <c r="AE428" s="172"/>
      <c r="AF428" s="172"/>
      <c r="AG428" s="172"/>
      <c r="AH428" s="172"/>
      <c r="AI428" s="172"/>
      <c r="AJ428" s="172"/>
      <c r="AK428" s="172"/>
      <c r="AL428" s="172"/>
      <c r="AM428" s="172"/>
      <c r="AN428" s="172"/>
      <c r="AO428" s="172"/>
      <c r="AP428" s="172"/>
    </row>
    <row r="429" spans="1:42">
      <c r="A429" s="174"/>
      <c r="B429" s="174"/>
      <c r="C429" s="174"/>
      <c r="D429" s="172"/>
      <c r="E429" s="172"/>
      <c r="F429" s="172"/>
      <c r="G429" s="172"/>
      <c r="H429" s="172"/>
      <c r="I429" s="172"/>
      <c r="J429" s="172"/>
      <c r="K429" s="172"/>
      <c r="L429" s="172"/>
      <c r="M429" s="172"/>
      <c r="N429" s="172"/>
      <c r="O429" s="172"/>
      <c r="P429" s="172"/>
      <c r="Q429" s="172"/>
      <c r="R429" s="172"/>
      <c r="S429" s="172"/>
      <c r="T429" s="172"/>
      <c r="U429" s="172"/>
      <c r="V429" s="172"/>
      <c r="W429" s="172"/>
      <c r="X429" s="172"/>
      <c r="Y429" s="172"/>
      <c r="Z429" s="172"/>
      <c r="AA429" s="172"/>
      <c r="AB429" s="172"/>
      <c r="AC429" s="172"/>
      <c r="AD429" s="172"/>
      <c r="AE429" s="172"/>
      <c r="AF429" s="172"/>
      <c r="AG429" s="172"/>
      <c r="AH429" s="172"/>
      <c r="AI429" s="172"/>
      <c r="AJ429" s="172"/>
      <c r="AK429" s="172"/>
      <c r="AL429" s="172"/>
      <c r="AM429" s="172"/>
      <c r="AN429" s="172"/>
      <c r="AO429" s="172"/>
      <c r="AP429" s="172"/>
    </row>
    <row r="430" spans="1:42">
      <c r="A430" s="174"/>
      <c r="B430" s="174"/>
      <c r="C430" s="174"/>
      <c r="D430" s="172"/>
      <c r="E430" s="172"/>
      <c r="F430" s="172"/>
      <c r="G430" s="172"/>
      <c r="H430" s="172"/>
      <c r="I430" s="172"/>
      <c r="J430" s="172"/>
      <c r="K430" s="172"/>
      <c r="L430" s="172"/>
      <c r="M430" s="172"/>
      <c r="N430" s="172"/>
      <c r="O430" s="172"/>
      <c r="P430" s="172"/>
      <c r="Q430" s="172"/>
      <c r="R430" s="172"/>
      <c r="S430" s="172"/>
      <c r="T430" s="172"/>
      <c r="U430" s="172"/>
      <c r="V430" s="172"/>
      <c r="W430" s="172"/>
      <c r="X430" s="172"/>
      <c r="Y430" s="172"/>
      <c r="Z430" s="172"/>
      <c r="AA430" s="172"/>
      <c r="AB430" s="172"/>
      <c r="AC430" s="172"/>
      <c r="AD430" s="172"/>
      <c r="AE430" s="172"/>
      <c r="AF430" s="172"/>
      <c r="AG430" s="172"/>
      <c r="AH430" s="172"/>
      <c r="AI430" s="172"/>
      <c r="AJ430" s="172"/>
      <c r="AK430" s="172"/>
      <c r="AL430" s="172"/>
      <c r="AM430" s="172"/>
      <c r="AN430" s="172"/>
      <c r="AO430" s="172"/>
      <c r="AP430" s="172"/>
    </row>
    <row r="431" spans="1:42">
      <c r="A431" s="174"/>
      <c r="B431" s="174"/>
      <c r="C431" s="174"/>
      <c r="D431" s="172"/>
      <c r="E431" s="172"/>
      <c r="F431" s="172"/>
      <c r="G431" s="172"/>
      <c r="H431" s="172"/>
      <c r="I431" s="172"/>
      <c r="J431" s="172"/>
      <c r="K431" s="172"/>
      <c r="L431" s="172"/>
      <c r="M431" s="172"/>
      <c r="N431" s="172"/>
      <c r="O431" s="172"/>
      <c r="P431" s="172"/>
      <c r="Q431" s="172"/>
      <c r="R431" s="172"/>
      <c r="S431" s="172"/>
      <c r="T431" s="172"/>
      <c r="U431" s="172"/>
      <c r="V431" s="172"/>
      <c r="W431" s="172"/>
      <c r="X431" s="172"/>
      <c r="Y431" s="172"/>
      <c r="Z431" s="172"/>
      <c r="AA431" s="172"/>
      <c r="AB431" s="172"/>
      <c r="AC431" s="172"/>
      <c r="AD431" s="172"/>
      <c r="AE431" s="172"/>
      <c r="AF431" s="172"/>
      <c r="AG431" s="172"/>
      <c r="AH431" s="172"/>
      <c r="AI431" s="172"/>
      <c r="AJ431" s="172"/>
      <c r="AK431" s="172"/>
      <c r="AL431" s="172"/>
      <c r="AM431" s="172"/>
      <c r="AN431" s="172"/>
      <c r="AO431" s="172"/>
      <c r="AP431" s="172"/>
    </row>
    <row r="432" spans="1:42">
      <c r="A432" s="174"/>
      <c r="B432" s="174"/>
      <c r="C432" s="174"/>
      <c r="D432" s="172"/>
      <c r="E432" s="172"/>
      <c r="F432" s="172"/>
      <c r="G432" s="172"/>
      <c r="H432" s="172"/>
      <c r="I432" s="172"/>
      <c r="J432" s="172"/>
      <c r="K432" s="172"/>
      <c r="L432" s="172"/>
      <c r="M432" s="172"/>
      <c r="N432" s="172"/>
      <c r="O432" s="172"/>
      <c r="P432" s="172"/>
      <c r="Q432" s="172"/>
      <c r="R432" s="172"/>
      <c r="S432" s="172"/>
      <c r="T432" s="172"/>
      <c r="U432" s="172"/>
      <c r="V432" s="172"/>
      <c r="W432" s="172"/>
      <c r="X432" s="172"/>
      <c r="Y432" s="172"/>
      <c r="Z432" s="172"/>
      <c r="AA432" s="172"/>
      <c r="AB432" s="172"/>
      <c r="AC432" s="172"/>
      <c r="AD432" s="172"/>
      <c r="AE432" s="172"/>
      <c r="AF432" s="172"/>
      <c r="AG432" s="172"/>
      <c r="AH432" s="172"/>
      <c r="AI432" s="172"/>
      <c r="AJ432" s="172"/>
      <c r="AK432" s="172"/>
      <c r="AL432" s="172"/>
      <c r="AM432" s="172"/>
      <c r="AN432" s="172"/>
      <c r="AO432" s="172"/>
      <c r="AP432" s="172"/>
    </row>
    <row r="433" spans="1:42">
      <c r="A433" s="174"/>
      <c r="B433" s="174"/>
      <c r="C433" s="174"/>
      <c r="D433" s="172"/>
      <c r="E433" s="172"/>
      <c r="F433" s="172"/>
      <c r="G433" s="172"/>
      <c r="H433" s="172"/>
      <c r="I433" s="172"/>
      <c r="J433" s="172"/>
      <c r="K433" s="172"/>
      <c r="L433" s="172"/>
      <c r="M433" s="172"/>
      <c r="N433" s="172"/>
      <c r="O433" s="172"/>
      <c r="P433" s="172"/>
      <c r="Q433" s="172"/>
      <c r="R433" s="172"/>
      <c r="S433" s="172"/>
      <c r="T433" s="172"/>
      <c r="U433" s="172"/>
      <c r="V433" s="172"/>
      <c r="W433" s="172"/>
      <c r="X433" s="172"/>
      <c r="Y433" s="172"/>
      <c r="Z433" s="172"/>
      <c r="AA433" s="172"/>
      <c r="AB433" s="172"/>
      <c r="AC433" s="172"/>
      <c r="AD433" s="172"/>
      <c r="AE433" s="172"/>
      <c r="AF433" s="172"/>
      <c r="AG433" s="172"/>
      <c r="AH433" s="172"/>
      <c r="AI433" s="172"/>
      <c r="AJ433" s="172"/>
      <c r="AK433" s="172"/>
      <c r="AL433" s="172"/>
      <c r="AM433" s="172"/>
      <c r="AN433" s="172"/>
      <c r="AO433" s="172"/>
      <c r="AP433" s="172"/>
    </row>
    <row r="434" spans="1:42">
      <c r="A434" s="174"/>
      <c r="B434" s="174"/>
      <c r="C434" s="174"/>
      <c r="D434" s="172"/>
      <c r="E434" s="172"/>
      <c r="F434" s="172"/>
      <c r="G434" s="172"/>
      <c r="H434" s="172"/>
      <c r="I434" s="172"/>
      <c r="J434" s="172"/>
      <c r="K434" s="172"/>
      <c r="L434" s="172"/>
      <c r="M434" s="172"/>
      <c r="N434" s="172"/>
      <c r="O434" s="172"/>
      <c r="P434" s="172"/>
      <c r="Q434" s="172"/>
      <c r="R434" s="172"/>
      <c r="S434" s="172"/>
      <c r="T434" s="172"/>
      <c r="U434" s="172"/>
      <c r="V434" s="172"/>
      <c r="W434" s="172"/>
      <c r="X434" s="172"/>
      <c r="Y434" s="172"/>
      <c r="Z434" s="172"/>
      <c r="AA434" s="172"/>
      <c r="AB434" s="172"/>
      <c r="AC434" s="172"/>
      <c r="AD434" s="172"/>
      <c r="AE434" s="172"/>
      <c r="AF434" s="172"/>
      <c r="AG434" s="172"/>
      <c r="AH434" s="172"/>
      <c r="AI434" s="172"/>
      <c r="AJ434" s="172"/>
      <c r="AK434" s="172"/>
      <c r="AL434" s="172"/>
      <c r="AM434" s="172"/>
      <c r="AN434" s="172"/>
      <c r="AO434" s="172"/>
      <c r="AP434" s="172"/>
    </row>
    <row r="435" spans="1:42">
      <c r="A435" s="174"/>
      <c r="B435" s="174"/>
      <c r="C435" s="174"/>
      <c r="D435" s="172"/>
      <c r="E435" s="172"/>
      <c r="F435" s="172"/>
      <c r="G435" s="172"/>
      <c r="H435" s="172"/>
      <c r="I435" s="172"/>
      <c r="J435" s="172"/>
      <c r="K435" s="172"/>
      <c r="L435" s="172"/>
      <c r="M435" s="172"/>
      <c r="N435" s="172"/>
      <c r="O435" s="172"/>
      <c r="P435" s="172"/>
      <c r="Q435" s="172"/>
      <c r="R435" s="172"/>
      <c r="S435" s="172"/>
      <c r="T435" s="172"/>
      <c r="U435" s="172"/>
      <c r="V435" s="172"/>
      <c r="W435" s="172"/>
      <c r="X435" s="172"/>
      <c r="Y435" s="172"/>
      <c r="Z435" s="172"/>
      <c r="AA435" s="172"/>
      <c r="AB435" s="172"/>
      <c r="AC435" s="172"/>
      <c r="AD435" s="172"/>
      <c r="AE435" s="172"/>
      <c r="AF435" s="172"/>
      <c r="AG435" s="172"/>
      <c r="AH435" s="172"/>
      <c r="AI435" s="172"/>
      <c r="AJ435" s="172"/>
      <c r="AK435" s="172"/>
      <c r="AL435" s="172"/>
      <c r="AM435" s="172"/>
      <c r="AN435" s="172"/>
      <c r="AO435" s="172"/>
      <c r="AP435" s="172"/>
    </row>
    <row r="436" spans="1:42">
      <c r="A436" s="174"/>
      <c r="B436" s="174"/>
      <c r="C436" s="174"/>
      <c r="D436" s="172"/>
      <c r="E436" s="172"/>
      <c r="F436" s="172"/>
      <c r="G436" s="172"/>
      <c r="H436" s="172"/>
      <c r="I436" s="172"/>
      <c r="J436" s="172"/>
      <c r="K436" s="172"/>
      <c r="L436" s="172"/>
      <c r="M436" s="172"/>
      <c r="N436" s="172"/>
      <c r="O436" s="172"/>
      <c r="P436" s="172"/>
      <c r="Q436" s="172"/>
      <c r="R436" s="172"/>
      <c r="S436" s="172"/>
      <c r="T436" s="172"/>
      <c r="U436" s="172"/>
      <c r="V436" s="172"/>
      <c r="W436" s="172"/>
      <c r="X436" s="172"/>
      <c r="Y436" s="172"/>
      <c r="Z436" s="172"/>
      <c r="AA436" s="172"/>
      <c r="AB436" s="172"/>
      <c r="AC436" s="172"/>
      <c r="AD436" s="172"/>
      <c r="AE436" s="172"/>
      <c r="AF436" s="172"/>
      <c r="AG436" s="172"/>
      <c r="AH436" s="172"/>
      <c r="AI436" s="172"/>
      <c r="AJ436" s="172"/>
      <c r="AK436" s="172"/>
      <c r="AL436" s="172"/>
      <c r="AM436" s="172"/>
      <c r="AN436" s="172"/>
      <c r="AO436" s="172"/>
      <c r="AP436" s="172"/>
    </row>
    <row r="437" spans="1:42">
      <c r="A437" s="174"/>
      <c r="B437" s="174"/>
      <c r="C437" s="174"/>
      <c r="D437" s="172"/>
      <c r="E437" s="172"/>
      <c r="F437" s="172"/>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c r="AC437" s="172"/>
      <c r="AD437" s="172"/>
      <c r="AE437" s="172"/>
      <c r="AF437" s="172"/>
      <c r="AG437" s="172"/>
      <c r="AH437" s="172"/>
      <c r="AI437" s="172"/>
      <c r="AJ437" s="172"/>
      <c r="AK437" s="172"/>
      <c r="AL437" s="172"/>
      <c r="AM437" s="172"/>
      <c r="AN437" s="172"/>
      <c r="AO437" s="172"/>
      <c r="AP437" s="172"/>
    </row>
    <row r="438" spans="1:42">
      <c r="A438" s="174"/>
      <c r="B438" s="174"/>
      <c r="C438" s="174"/>
      <c r="D438" s="172"/>
      <c r="E438" s="172"/>
      <c r="F438" s="172"/>
      <c r="G438" s="172"/>
      <c r="H438" s="172"/>
      <c r="I438" s="172"/>
      <c r="J438" s="172"/>
      <c r="K438" s="172"/>
      <c r="L438" s="172"/>
      <c r="M438" s="172"/>
      <c r="N438" s="172"/>
      <c r="O438" s="172"/>
      <c r="P438" s="172"/>
      <c r="Q438" s="172"/>
      <c r="R438" s="172"/>
      <c r="S438" s="172"/>
      <c r="T438" s="172"/>
      <c r="U438" s="172"/>
      <c r="V438" s="172"/>
      <c r="W438" s="172"/>
      <c r="X438" s="172"/>
      <c r="Y438" s="172"/>
      <c r="Z438" s="172"/>
      <c r="AA438" s="172"/>
      <c r="AB438" s="172"/>
      <c r="AC438" s="172"/>
      <c r="AD438" s="172"/>
      <c r="AE438" s="172"/>
      <c r="AF438" s="172"/>
      <c r="AG438" s="172"/>
      <c r="AH438" s="172"/>
      <c r="AI438" s="172"/>
      <c r="AJ438" s="172"/>
      <c r="AK438" s="172"/>
      <c r="AL438" s="172"/>
      <c r="AM438" s="172"/>
      <c r="AN438" s="172"/>
      <c r="AO438" s="172"/>
      <c r="AP438" s="172"/>
    </row>
    <row r="439" spans="1:42">
      <c r="A439" s="174"/>
      <c r="B439" s="174"/>
      <c r="C439" s="174"/>
      <c r="D439" s="172"/>
      <c r="E439" s="172"/>
      <c r="F439" s="172"/>
      <c r="G439" s="172"/>
      <c r="H439" s="172"/>
      <c r="I439" s="172"/>
      <c r="J439" s="172"/>
      <c r="K439" s="172"/>
      <c r="L439" s="172"/>
      <c r="M439" s="172"/>
      <c r="N439" s="172"/>
      <c r="O439" s="172"/>
      <c r="P439" s="172"/>
      <c r="Q439" s="172"/>
      <c r="R439" s="172"/>
      <c r="S439" s="172"/>
      <c r="T439" s="172"/>
      <c r="U439" s="172"/>
      <c r="V439" s="172"/>
      <c r="W439" s="172"/>
      <c r="X439" s="172"/>
      <c r="Y439" s="172"/>
      <c r="Z439" s="172"/>
      <c r="AA439" s="172"/>
      <c r="AB439" s="172"/>
      <c r="AC439" s="172"/>
      <c r="AD439" s="172"/>
      <c r="AE439" s="172"/>
      <c r="AF439" s="172"/>
      <c r="AG439" s="172"/>
      <c r="AH439" s="172"/>
      <c r="AI439" s="172"/>
      <c r="AJ439" s="172"/>
      <c r="AK439" s="172"/>
      <c r="AL439" s="172"/>
      <c r="AM439" s="172"/>
      <c r="AN439" s="172"/>
      <c r="AO439" s="172"/>
      <c r="AP439" s="172"/>
    </row>
    <row r="440" spans="1:42">
      <c r="A440" s="174"/>
      <c r="B440" s="174"/>
      <c r="C440" s="174"/>
      <c r="D440" s="172"/>
      <c r="E440" s="172"/>
      <c r="F440" s="172"/>
      <c r="G440" s="172"/>
      <c r="H440" s="172"/>
      <c r="I440" s="172"/>
      <c r="J440" s="172"/>
      <c r="K440" s="172"/>
      <c r="L440" s="172"/>
      <c r="M440" s="172"/>
      <c r="N440" s="172"/>
      <c r="O440" s="172"/>
      <c r="P440" s="172"/>
      <c r="Q440" s="172"/>
      <c r="R440" s="172"/>
      <c r="S440" s="172"/>
      <c r="T440" s="172"/>
      <c r="U440" s="172"/>
      <c r="V440" s="172"/>
      <c r="W440" s="172"/>
      <c r="X440" s="172"/>
      <c r="Y440" s="172"/>
      <c r="Z440" s="172"/>
      <c r="AA440" s="172"/>
      <c r="AB440" s="172"/>
      <c r="AC440" s="172"/>
      <c r="AD440" s="172"/>
      <c r="AE440" s="172"/>
      <c r="AF440" s="172"/>
      <c r="AG440" s="172"/>
      <c r="AH440" s="172"/>
      <c r="AI440" s="172"/>
      <c r="AJ440" s="172"/>
      <c r="AK440" s="172"/>
      <c r="AL440" s="172"/>
      <c r="AM440" s="172"/>
      <c r="AN440" s="172"/>
      <c r="AO440" s="172"/>
      <c r="AP440" s="172"/>
    </row>
    <row r="441" spans="1:42">
      <c r="A441" s="174"/>
      <c r="B441" s="174"/>
      <c r="C441" s="174"/>
      <c r="D441" s="172"/>
      <c r="E441" s="172"/>
      <c r="F441" s="172"/>
      <c r="G441" s="172"/>
      <c r="H441" s="172"/>
      <c r="I441" s="172"/>
      <c r="J441" s="172"/>
      <c r="K441" s="172"/>
      <c r="L441" s="172"/>
      <c r="M441" s="172"/>
      <c r="N441" s="172"/>
      <c r="O441" s="172"/>
      <c r="P441" s="172"/>
      <c r="Q441" s="172"/>
      <c r="R441" s="172"/>
      <c r="S441" s="172"/>
      <c r="T441" s="172"/>
      <c r="U441" s="172"/>
      <c r="V441" s="172"/>
      <c r="W441" s="172"/>
      <c r="X441" s="172"/>
      <c r="Y441" s="172"/>
      <c r="Z441" s="172"/>
      <c r="AA441" s="172"/>
      <c r="AB441" s="172"/>
      <c r="AC441" s="172"/>
      <c r="AD441" s="172"/>
      <c r="AE441" s="172"/>
      <c r="AF441" s="172"/>
      <c r="AG441" s="172"/>
      <c r="AH441" s="172"/>
      <c r="AI441" s="172"/>
      <c r="AJ441" s="172"/>
      <c r="AK441" s="172"/>
      <c r="AL441" s="172"/>
      <c r="AM441" s="172"/>
      <c r="AN441" s="172"/>
      <c r="AO441" s="172"/>
      <c r="AP441" s="172"/>
    </row>
    <row r="442" spans="1:42">
      <c r="A442" s="174"/>
      <c r="B442" s="174"/>
      <c r="C442" s="174"/>
      <c r="D442" s="172"/>
      <c r="E442" s="172"/>
      <c r="F442" s="172"/>
      <c r="G442" s="172"/>
      <c r="H442" s="172"/>
      <c r="I442" s="172"/>
      <c r="J442" s="172"/>
      <c r="K442" s="172"/>
      <c r="L442" s="172"/>
      <c r="M442" s="172"/>
      <c r="N442" s="172"/>
      <c r="O442" s="172"/>
      <c r="P442" s="172"/>
      <c r="Q442" s="172"/>
      <c r="R442" s="172"/>
      <c r="S442" s="172"/>
      <c r="T442" s="172"/>
      <c r="U442" s="172"/>
      <c r="V442" s="172"/>
      <c r="W442" s="172"/>
      <c r="X442" s="172"/>
      <c r="Y442" s="172"/>
      <c r="Z442" s="172"/>
      <c r="AA442" s="172"/>
      <c r="AB442" s="172"/>
      <c r="AC442" s="172"/>
      <c r="AD442" s="172"/>
      <c r="AE442" s="172"/>
      <c r="AF442" s="172"/>
      <c r="AG442" s="172"/>
      <c r="AH442" s="172"/>
      <c r="AI442" s="172"/>
      <c r="AJ442" s="172"/>
      <c r="AK442" s="172"/>
      <c r="AL442" s="172"/>
      <c r="AM442" s="172"/>
      <c r="AN442" s="172"/>
      <c r="AO442" s="172"/>
      <c r="AP442" s="172"/>
    </row>
    <row r="443" spans="1:42">
      <c r="A443" s="174"/>
      <c r="B443" s="174"/>
      <c r="C443" s="174"/>
      <c r="D443" s="172"/>
      <c r="E443" s="172"/>
      <c r="F443" s="172"/>
      <c r="G443" s="172"/>
      <c r="H443" s="172"/>
      <c r="I443" s="172"/>
      <c r="J443" s="172"/>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2"/>
      <c r="AN443" s="172"/>
      <c r="AO443" s="172"/>
      <c r="AP443" s="172"/>
    </row>
    <row r="444" spans="1:42">
      <c r="A444" s="174"/>
      <c r="B444" s="174"/>
      <c r="C444" s="174"/>
      <c r="D444" s="172"/>
      <c r="E444" s="172"/>
      <c r="F444" s="172"/>
      <c r="G444" s="172"/>
      <c r="H444" s="172"/>
      <c r="I444" s="172"/>
      <c r="J444" s="172"/>
      <c r="K444" s="172"/>
      <c r="L444" s="172"/>
      <c r="M444" s="172"/>
      <c r="N444" s="172"/>
      <c r="O444" s="172"/>
      <c r="P444" s="172"/>
      <c r="Q444" s="172"/>
      <c r="R444" s="172"/>
      <c r="S444" s="172"/>
      <c r="T444" s="172"/>
      <c r="U444" s="172"/>
      <c r="V444" s="172"/>
      <c r="W444" s="172"/>
      <c r="X444" s="172"/>
      <c r="Y444" s="172"/>
      <c r="Z444" s="172"/>
      <c r="AA444" s="172"/>
      <c r="AB444" s="172"/>
      <c r="AC444" s="172"/>
      <c r="AD444" s="172"/>
      <c r="AE444" s="172"/>
      <c r="AF444" s="172"/>
      <c r="AG444" s="172"/>
      <c r="AH444" s="172"/>
      <c r="AI444" s="172"/>
      <c r="AJ444" s="172"/>
      <c r="AK444" s="172"/>
      <c r="AL444" s="172"/>
      <c r="AM444" s="172"/>
      <c r="AN444" s="172"/>
      <c r="AO444" s="172"/>
      <c r="AP444" s="172"/>
    </row>
    <row r="445" spans="1:42">
      <c r="A445" s="174"/>
      <c r="B445" s="174"/>
      <c r="C445" s="174"/>
      <c r="D445" s="172"/>
      <c r="E445" s="172"/>
      <c r="F445" s="172"/>
      <c r="G445" s="172"/>
      <c r="H445" s="172"/>
      <c r="I445" s="172"/>
      <c r="J445" s="172"/>
      <c r="K445" s="172"/>
      <c r="L445" s="172"/>
      <c r="M445" s="172"/>
      <c r="N445" s="172"/>
      <c r="O445" s="172"/>
      <c r="P445" s="172"/>
      <c r="Q445" s="172"/>
      <c r="R445" s="172"/>
      <c r="S445" s="172"/>
      <c r="T445" s="172"/>
      <c r="U445" s="172"/>
      <c r="V445" s="172"/>
      <c r="W445" s="172"/>
      <c r="X445" s="172"/>
      <c r="Y445" s="172"/>
      <c r="Z445" s="172"/>
      <c r="AA445" s="172"/>
      <c r="AB445" s="172"/>
      <c r="AC445" s="172"/>
      <c r="AD445" s="172"/>
      <c r="AE445" s="172"/>
      <c r="AF445" s="172"/>
      <c r="AG445" s="172"/>
      <c r="AH445" s="172"/>
      <c r="AI445" s="172"/>
      <c r="AJ445" s="172"/>
      <c r="AK445" s="172"/>
      <c r="AL445" s="172"/>
      <c r="AM445" s="172"/>
      <c r="AN445" s="172"/>
      <c r="AO445" s="172"/>
      <c r="AP445" s="172"/>
    </row>
    <row r="446" spans="1:42">
      <c r="A446" s="174"/>
      <c r="B446" s="174"/>
      <c r="C446" s="174"/>
      <c r="D446" s="172"/>
      <c r="E446" s="172"/>
      <c r="F446" s="172"/>
      <c r="G446" s="172"/>
      <c r="H446" s="172"/>
      <c r="I446" s="172"/>
      <c r="J446" s="172"/>
      <c r="K446" s="172"/>
      <c r="L446" s="172"/>
      <c r="M446" s="172"/>
      <c r="N446" s="172"/>
      <c r="O446" s="172"/>
      <c r="P446" s="172"/>
      <c r="Q446" s="172"/>
      <c r="R446" s="172"/>
      <c r="S446" s="172"/>
      <c r="T446" s="172"/>
      <c r="U446" s="172"/>
      <c r="V446" s="172"/>
      <c r="W446" s="172"/>
      <c r="X446" s="172"/>
      <c r="Y446" s="172"/>
      <c r="Z446" s="172"/>
      <c r="AA446" s="172"/>
      <c r="AB446" s="172"/>
      <c r="AC446" s="172"/>
      <c r="AD446" s="172"/>
      <c r="AE446" s="172"/>
      <c r="AF446" s="172"/>
      <c r="AG446" s="172"/>
      <c r="AH446" s="172"/>
      <c r="AI446" s="172"/>
      <c r="AJ446" s="172"/>
      <c r="AK446" s="172"/>
      <c r="AL446" s="172"/>
      <c r="AM446" s="172"/>
      <c r="AN446" s="172"/>
      <c r="AO446" s="172"/>
      <c r="AP446" s="172"/>
    </row>
    <row r="447" spans="1:42">
      <c r="A447" s="174"/>
      <c r="B447" s="174"/>
      <c r="C447" s="174"/>
      <c r="D447" s="172"/>
      <c r="E447" s="172"/>
      <c r="F447" s="172"/>
      <c r="G447" s="172"/>
      <c r="H447" s="172"/>
      <c r="I447" s="172"/>
      <c r="J447" s="172"/>
      <c r="K447" s="172"/>
      <c r="L447" s="172"/>
      <c r="M447" s="172"/>
      <c r="N447" s="172"/>
      <c r="O447" s="172"/>
      <c r="P447" s="172"/>
      <c r="Q447" s="172"/>
      <c r="R447" s="172"/>
      <c r="S447" s="172"/>
      <c r="T447" s="172"/>
      <c r="U447" s="172"/>
      <c r="V447" s="172"/>
      <c r="W447" s="172"/>
      <c r="X447" s="172"/>
      <c r="Y447" s="172"/>
      <c r="Z447" s="172"/>
      <c r="AA447" s="172"/>
      <c r="AB447" s="172"/>
      <c r="AC447" s="172"/>
      <c r="AD447" s="172"/>
      <c r="AE447" s="172"/>
      <c r="AF447" s="172"/>
      <c r="AG447" s="172"/>
      <c r="AH447" s="172"/>
      <c r="AI447" s="172"/>
      <c r="AJ447" s="172"/>
      <c r="AK447" s="172"/>
      <c r="AL447" s="172"/>
      <c r="AM447" s="172"/>
      <c r="AN447" s="172"/>
      <c r="AO447" s="172"/>
      <c r="AP447" s="172"/>
    </row>
    <row r="448" spans="1:42">
      <c r="A448" s="174"/>
      <c r="B448" s="174"/>
      <c r="C448" s="174"/>
      <c r="D448" s="172"/>
      <c r="E448" s="172"/>
      <c r="F448" s="172"/>
      <c r="G448" s="172"/>
      <c r="H448" s="172"/>
      <c r="I448" s="172"/>
      <c r="J448" s="172"/>
      <c r="K448" s="172"/>
      <c r="L448" s="172"/>
      <c r="M448" s="172"/>
      <c r="N448" s="172"/>
      <c r="O448" s="172"/>
      <c r="P448" s="172"/>
      <c r="Q448" s="172"/>
      <c r="R448" s="172"/>
      <c r="S448" s="172"/>
      <c r="T448" s="172"/>
      <c r="U448" s="172"/>
      <c r="V448" s="172"/>
      <c r="W448" s="172"/>
      <c r="X448" s="172"/>
      <c r="Y448" s="172"/>
      <c r="Z448" s="172"/>
      <c r="AA448" s="172"/>
      <c r="AB448" s="172"/>
      <c r="AC448" s="172"/>
      <c r="AD448" s="172"/>
      <c r="AE448" s="172"/>
      <c r="AF448" s="172"/>
      <c r="AG448" s="172"/>
      <c r="AH448" s="172"/>
      <c r="AI448" s="172"/>
      <c r="AJ448" s="172"/>
      <c r="AK448" s="172"/>
      <c r="AL448" s="172"/>
      <c r="AM448" s="172"/>
      <c r="AN448" s="172"/>
      <c r="AO448" s="172"/>
      <c r="AP448" s="172"/>
    </row>
    <row r="449" spans="1:42">
      <c r="A449" s="174"/>
      <c r="B449" s="174"/>
      <c r="C449" s="174"/>
      <c r="D449" s="172"/>
      <c r="E449" s="172"/>
      <c r="F449" s="172"/>
      <c r="G449" s="172"/>
      <c r="H449" s="172"/>
      <c r="I449" s="172"/>
      <c r="J449" s="172"/>
      <c r="K449" s="172"/>
      <c r="L449" s="172"/>
      <c r="M449" s="172"/>
      <c r="N449" s="172"/>
      <c r="O449" s="172"/>
      <c r="P449" s="172"/>
      <c r="Q449" s="172"/>
      <c r="R449" s="172"/>
      <c r="S449" s="172"/>
      <c r="T449" s="172"/>
      <c r="U449" s="172"/>
      <c r="V449" s="172"/>
      <c r="W449" s="172"/>
      <c r="X449" s="172"/>
      <c r="Y449" s="172"/>
      <c r="Z449" s="172"/>
      <c r="AA449" s="172"/>
      <c r="AB449" s="172"/>
      <c r="AC449" s="172"/>
      <c r="AD449" s="172"/>
      <c r="AE449" s="172"/>
      <c r="AF449" s="172"/>
      <c r="AG449" s="172"/>
      <c r="AH449" s="172"/>
      <c r="AI449" s="172"/>
      <c r="AJ449" s="172"/>
      <c r="AK449" s="172"/>
      <c r="AL449" s="172"/>
      <c r="AM449" s="172"/>
      <c r="AN449" s="172"/>
      <c r="AO449" s="172"/>
      <c r="AP449" s="172"/>
    </row>
    <row r="450" spans="1:42">
      <c r="A450" s="174"/>
      <c r="B450" s="174"/>
      <c r="C450" s="174"/>
      <c r="D450" s="172"/>
      <c r="E450" s="172"/>
      <c r="F450" s="172"/>
      <c r="G450" s="172"/>
      <c r="H450" s="172"/>
      <c r="I450" s="172"/>
      <c r="J450" s="172"/>
      <c r="K450" s="172"/>
      <c r="L450" s="172"/>
      <c r="M450" s="172"/>
      <c r="N450" s="172"/>
      <c r="O450" s="172"/>
      <c r="P450" s="172"/>
      <c r="Q450" s="172"/>
      <c r="R450" s="172"/>
      <c r="S450" s="172"/>
      <c r="T450" s="172"/>
      <c r="U450" s="172"/>
      <c r="V450" s="172"/>
      <c r="W450" s="172"/>
      <c r="X450" s="172"/>
      <c r="Y450" s="172"/>
      <c r="Z450" s="172"/>
      <c r="AA450" s="172"/>
      <c r="AB450" s="172"/>
      <c r="AC450" s="172"/>
      <c r="AD450" s="172"/>
      <c r="AE450" s="172"/>
      <c r="AF450" s="172"/>
      <c r="AG450" s="172"/>
      <c r="AH450" s="172"/>
      <c r="AI450" s="172"/>
      <c r="AJ450" s="172"/>
      <c r="AK450" s="172"/>
      <c r="AL450" s="172"/>
      <c r="AM450" s="172"/>
      <c r="AN450" s="172"/>
      <c r="AO450" s="172"/>
      <c r="AP450" s="172"/>
    </row>
    <row r="451" spans="1:42">
      <c r="A451" s="174"/>
      <c r="B451" s="174"/>
      <c r="C451" s="174"/>
      <c r="D451" s="172"/>
      <c r="E451" s="172"/>
      <c r="F451" s="172"/>
      <c r="G451" s="172"/>
      <c r="H451" s="172"/>
      <c r="I451" s="172"/>
      <c r="J451" s="172"/>
      <c r="K451" s="172"/>
      <c r="L451" s="172"/>
      <c r="M451" s="172"/>
      <c r="N451" s="172"/>
      <c r="O451" s="172"/>
      <c r="P451" s="172"/>
      <c r="Q451" s="172"/>
      <c r="R451" s="172"/>
      <c r="S451" s="172"/>
      <c r="T451" s="172"/>
      <c r="U451" s="172"/>
      <c r="V451" s="172"/>
      <c r="W451" s="172"/>
      <c r="X451" s="172"/>
      <c r="Y451" s="172"/>
      <c r="Z451" s="172"/>
      <c r="AA451" s="172"/>
      <c r="AB451" s="172"/>
      <c r="AC451" s="172"/>
      <c r="AD451" s="172"/>
      <c r="AE451" s="172"/>
      <c r="AF451" s="172"/>
      <c r="AG451" s="172"/>
      <c r="AH451" s="172"/>
      <c r="AI451" s="172"/>
      <c r="AJ451" s="172"/>
      <c r="AK451" s="172"/>
      <c r="AL451" s="172"/>
      <c r="AM451" s="172"/>
      <c r="AN451" s="172"/>
      <c r="AO451" s="172"/>
      <c r="AP451" s="172"/>
    </row>
    <row r="452" spans="1:42">
      <c r="A452" s="174"/>
      <c r="B452" s="174"/>
      <c r="C452" s="174"/>
      <c r="D452" s="172"/>
      <c r="E452" s="172"/>
      <c r="F452" s="172"/>
      <c r="G452" s="172"/>
      <c r="H452" s="172"/>
      <c r="I452" s="172"/>
      <c r="J452" s="172"/>
      <c r="K452" s="172"/>
      <c r="L452" s="172"/>
      <c r="M452" s="172"/>
      <c r="N452" s="172"/>
      <c r="O452" s="172"/>
      <c r="P452" s="172"/>
      <c r="Q452" s="172"/>
      <c r="R452" s="172"/>
      <c r="S452" s="172"/>
      <c r="T452" s="172"/>
      <c r="U452" s="172"/>
      <c r="V452" s="172"/>
      <c r="W452" s="172"/>
      <c r="X452" s="172"/>
      <c r="Y452" s="172"/>
      <c r="Z452" s="172"/>
      <c r="AA452" s="172"/>
      <c r="AB452" s="172"/>
      <c r="AC452" s="172"/>
      <c r="AD452" s="172"/>
      <c r="AE452" s="172"/>
      <c r="AF452" s="172"/>
      <c r="AG452" s="172"/>
      <c r="AH452" s="172"/>
      <c r="AI452" s="172"/>
      <c r="AJ452" s="172"/>
      <c r="AK452" s="172"/>
      <c r="AL452" s="172"/>
      <c r="AM452" s="172"/>
      <c r="AN452" s="172"/>
      <c r="AO452" s="172"/>
      <c r="AP452" s="172"/>
    </row>
    <row r="453" spans="1:42">
      <c r="A453" s="174"/>
      <c r="B453" s="174"/>
      <c r="C453" s="174"/>
      <c r="D453" s="172"/>
      <c r="E453" s="172"/>
      <c r="F453" s="172"/>
      <c r="G453" s="172"/>
      <c r="H453" s="172"/>
      <c r="I453" s="172"/>
      <c r="J453" s="172"/>
      <c r="K453" s="172"/>
      <c r="L453" s="172"/>
      <c r="M453" s="172"/>
      <c r="N453" s="172"/>
      <c r="O453" s="172"/>
      <c r="P453" s="172"/>
      <c r="Q453" s="172"/>
      <c r="R453" s="172"/>
      <c r="S453" s="172"/>
      <c r="T453" s="172"/>
      <c r="U453" s="172"/>
      <c r="V453" s="172"/>
      <c r="W453" s="172"/>
      <c r="X453" s="172"/>
      <c r="Y453" s="172"/>
      <c r="Z453" s="172"/>
      <c r="AA453" s="172"/>
      <c r="AB453" s="172"/>
      <c r="AC453" s="172"/>
      <c r="AD453" s="172"/>
      <c r="AE453" s="172"/>
      <c r="AF453" s="172"/>
      <c r="AG453" s="172"/>
      <c r="AH453" s="172"/>
      <c r="AI453" s="172"/>
      <c r="AJ453" s="172"/>
      <c r="AK453" s="172"/>
      <c r="AL453" s="172"/>
      <c r="AM453" s="172"/>
      <c r="AN453" s="172"/>
      <c r="AO453" s="172"/>
      <c r="AP453" s="172"/>
    </row>
    <row r="454" spans="1:42">
      <c r="A454" s="174"/>
      <c r="B454" s="174"/>
      <c r="C454" s="174"/>
      <c r="D454" s="172"/>
      <c r="E454" s="172"/>
      <c r="F454" s="172"/>
      <c r="G454" s="172"/>
      <c r="H454" s="172"/>
      <c r="I454" s="172"/>
      <c r="J454" s="172"/>
      <c r="K454" s="172"/>
      <c r="L454" s="172"/>
      <c r="M454" s="172"/>
      <c r="N454" s="172"/>
      <c r="O454" s="172"/>
      <c r="P454" s="172"/>
      <c r="Q454" s="172"/>
      <c r="R454" s="172"/>
      <c r="S454" s="172"/>
      <c r="T454" s="172"/>
      <c r="U454" s="172"/>
      <c r="V454" s="172"/>
      <c r="W454" s="172"/>
      <c r="X454" s="172"/>
      <c r="Y454" s="172"/>
      <c r="Z454" s="172"/>
      <c r="AA454" s="172"/>
      <c r="AB454" s="172"/>
      <c r="AC454" s="172"/>
      <c r="AD454" s="172"/>
      <c r="AE454" s="172"/>
      <c r="AF454" s="172"/>
      <c r="AG454" s="172"/>
      <c r="AH454" s="172"/>
      <c r="AI454" s="172"/>
      <c r="AJ454" s="172"/>
      <c r="AK454" s="172"/>
      <c r="AL454" s="172"/>
      <c r="AM454" s="172"/>
      <c r="AN454" s="172"/>
      <c r="AO454" s="172"/>
      <c r="AP454" s="172"/>
    </row>
    <row r="455" spans="1:42">
      <c r="A455" s="174"/>
      <c r="B455" s="174"/>
      <c r="C455" s="174"/>
      <c r="D455" s="172"/>
      <c r="E455" s="172"/>
      <c r="F455" s="172"/>
      <c r="G455" s="172"/>
      <c r="H455" s="172"/>
      <c r="I455" s="172"/>
      <c r="J455" s="172"/>
      <c r="K455" s="172"/>
      <c r="L455" s="172"/>
      <c r="M455" s="172"/>
      <c r="N455" s="172"/>
      <c r="O455" s="172"/>
      <c r="P455" s="172"/>
      <c r="Q455" s="172"/>
      <c r="R455" s="172"/>
      <c r="S455" s="172"/>
      <c r="T455" s="172"/>
      <c r="U455" s="172"/>
      <c r="V455" s="172"/>
      <c r="W455" s="172"/>
      <c r="X455" s="172"/>
      <c r="Y455" s="172"/>
      <c r="Z455" s="172"/>
      <c r="AA455" s="172"/>
      <c r="AB455" s="172"/>
      <c r="AC455" s="172"/>
      <c r="AD455" s="172"/>
      <c r="AE455" s="172"/>
      <c r="AF455" s="172"/>
      <c r="AG455" s="172"/>
      <c r="AH455" s="172"/>
      <c r="AI455" s="172"/>
      <c r="AJ455" s="172"/>
      <c r="AK455" s="172"/>
      <c r="AL455" s="172"/>
      <c r="AM455" s="172"/>
      <c r="AN455" s="172"/>
      <c r="AO455" s="172"/>
      <c r="AP455" s="172"/>
    </row>
    <row r="456" spans="1:42">
      <c r="A456" s="174"/>
      <c r="B456" s="174"/>
      <c r="C456" s="174"/>
      <c r="D456" s="172"/>
      <c r="E456" s="172"/>
      <c r="F456" s="172"/>
      <c r="G456" s="172"/>
      <c r="H456" s="172"/>
      <c r="I456" s="172"/>
      <c r="J456" s="172"/>
      <c r="K456" s="172"/>
      <c r="L456" s="172"/>
      <c r="M456" s="172"/>
      <c r="N456" s="172"/>
      <c r="O456" s="172"/>
      <c r="P456" s="172"/>
      <c r="Q456" s="172"/>
      <c r="R456" s="172"/>
      <c r="S456" s="172"/>
      <c r="T456" s="172"/>
      <c r="U456" s="172"/>
      <c r="V456" s="172"/>
      <c r="W456" s="172"/>
      <c r="X456" s="172"/>
      <c r="Y456" s="172"/>
      <c r="Z456" s="172"/>
      <c r="AA456" s="172"/>
      <c r="AB456" s="172"/>
      <c r="AC456" s="172"/>
      <c r="AD456" s="172"/>
      <c r="AE456" s="172"/>
      <c r="AF456" s="172"/>
      <c r="AG456" s="172"/>
      <c r="AH456" s="172"/>
      <c r="AI456" s="172"/>
      <c r="AJ456" s="172"/>
      <c r="AK456" s="172"/>
      <c r="AL456" s="172"/>
      <c r="AM456" s="172"/>
      <c r="AN456" s="172"/>
      <c r="AO456" s="172"/>
      <c r="AP456" s="172"/>
    </row>
    <row r="457" spans="1:42">
      <c r="A457" s="174"/>
      <c r="B457" s="174"/>
      <c r="C457" s="174"/>
      <c r="D457" s="172"/>
      <c r="E457" s="172"/>
      <c r="F457" s="172"/>
      <c r="G457" s="172"/>
      <c r="H457" s="172"/>
      <c r="I457" s="172"/>
      <c r="J457" s="172"/>
      <c r="K457" s="172"/>
      <c r="L457" s="172"/>
      <c r="M457" s="172"/>
      <c r="N457" s="172"/>
      <c r="O457" s="172"/>
      <c r="P457" s="172"/>
      <c r="Q457" s="172"/>
      <c r="R457" s="172"/>
      <c r="S457" s="172"/>
      <c r="T457" s="172"/>
      <c r="U457" s="172"/>
      <c r="V457" s="172"/>
      <c r="W457" s="172"/>
      <c r="X457" s="172"/>
      <c r="Y457" s="172"/>
      <c r="Z457" s="172"/>
      <c r="AA457" s="172"/>
      <c r="AB457" s="172"/>
      <c r="AC457" s="172"/>
      <c r="AD457" s="172"/>
      <c r="AE457" s="172"/>
      <c r="AF457" s="172"/>
      <c r="AG457" s="172"/>
      <c r="AH457" s="172"/>
      <c r="AI457" s="172"/>
      <c r="AJ457" s="172"/>
      <c r="AK457" s="172"/>
      <c r="AL457" s="172"/>
      <c r="AM457" s="172"/>
      <c r="AN457" s="172"/>
      <c r="AO457" s="172"/>
      <c r="AP457" s="172"/>
    </row>
    <row r="458" spans="1:42">
      <c r="A458" s="174"/>
      <c r="B458" s="174"/>
      <c r="C458" s="174"/>
      <c r="D458" s="172"/>
      <c r="E458" s="172"/>
      <c r="F458" s="172"/>
      <c r="G458" s="172"/>
      <c r="H458" s="172"/>
      <c r="I458" s="172"/>
      <c r="J458" s="172"/>
      <c r="K458" s="172"/>
      <c r="L458" s="172"/>
      <c r="M458" s="172"/>
      <c r="N458" s="172"/>
      <c r="O458" s="172"/>
      <c r="P458" s="172"/>
      <c r="Q458" s="172"/>
      <c r="R458" s="172"/>
      <c r="S458" s="172"/>
      <c r="T458" s="172"/>
      <c r="U458" s="172"/>
      <c r="V458" s="172"/>
      <c r="W458" s="172"/>
      <c r="X458" s="172"/>
      <c r="Y458" s="172"/>
      <c r="Z458" s="172"/>
      <c r="AA458" s="172"/>
      <c r="AB458" s="172"/>
      <c r="AC458" s="172"/>
      <c r="AD458" s="172"/>
      <c r="AE458" s="172"/>
      <c r="AF458" s="172"/>
      <c r="AG458" s="172"/>
      <c r="AH458" s="172"/>
      <c r="AI458" s="172"/>
      <c r="AJ458" s="172"/>
      <c r="AK458" s="172"/>
      <c r="AL458" s="172"/>
      <c r="AM458" s="172"/>
      <c r="AN458" s="172"/>
      <c r="AO458" s="172"/>
      <c r="AP458" s="172"/>
    </row>
    <row r="459" spans="1:42">
      <c r="A459" s="174"/>
      <c r="B459" s="174"/>
      <c r="C459" s="174"/>
      <c r="D459" s="172"/>
      <c r="E459" s="172"/>
      <c r="F459" s="172"/>
      <c r="G459" s="172"/>
      <c r="H459" s="172"/>
      <c r="I459" s="172"/>
      <c r="J459" s="172"/>
      <c r="K459" s="172"/>
      <c r="L459" s="172"/>
      <c r="M459" s="172"/>
      <c r="N459" s="172"/>
      <c r="O459" s="172"/>
      <c r="P459" s="172"/>
      <c r="Q459" s="172"/>
      <c r="R459" s="172"/>
      <c r="S459" s="172"/>
      <c r="T459" s="172"/>
      <c r="U459" s="172"/>
      <c r="V459" s="172"/>
      <c r="W459" s="172"/>
      <c r="X459" s="172"/>
      <c r="Y459" s="172"/>
      <c r="Z459" s="172"/>
      <c r="AA459" s="172"/>
      <c r="AB459" s="172"/>
      <c r="AC459" s="172"/>
      <c r="AD459" s="172"/>
      <c r="AE459" s="172"/>
      <c r="AF459" s="172"/>
      <c r="AG459" s="172"/>
      <c r="AH459" s="172"/>
      <c r="AI459" s="172"/>
      <c r="AJ459" s="172"/>
      <c r="AK459" s="172"/>
      <c r="AL459" s="172"/>
      <c r="AM459" s="172"/>
      <c r="AN459" s="172"/>
      <c r="AO459" s="172"/>
      <c r="AP459" s="172"/>
    </row>
    <row r="460" spans="1:42">
      <c r="A460" s="174"/>
      <c r="B460" s="174"/>
      <c r="C460" s="174"/>
      <c r="D460" s="172"/>
      <c r="E460" s="172"/>
      <c r="F460" s="172"/>
      <c r="G460" s="172"/>
      <c r="H460" s="172"/>
      <c r="I460" s="172"/>
      <c r="J460" s="172"/>
      <c r="K460" s="172"/>
      <c r="L460" s="172"/>
      <c r="M460" s="172"/>
      <c r="N460" s="172"/>
      <c r="O460" s="172"/>
      <c r="P460" s="172"/>
      <c r="Q460" s="172"/>
      <c r="R460" s="172"/>
      <c r="S460" s="172"/>
      <c r="T460" s="172"/>
      <c r="U460" s="172"/>
      <c r="V460" s="172"/>
      <c r="W460" s="172"/>
      <c r="X460" s="172"/>
      <c r="Y460" s="172"/>
      <c r="Z460" s="172"/>
      <c r="AA460" s="172"/>
      <c r="AB460" s="172"/>
      <c r="AC460" s="172"/>
      <c r="AD460" s="172"/>
      <c r="AE460" s="172"/>
      <c r="AF460" s="172"/>
      <c r="AG460" s="172"/>
      <c r="AH460" s="172"/>
      <c r="AI460" s="172"/>
      <c r="AJ460" s="172"/>
      <c r="AK460" s="172"/>
      <c r="AL460" s="172"/>
      <c r="AM460" s="172"/>
      <c r="AN460" s="172"/>
      <c r="AO460" s="172"/>
      <c r="AP460" s="172"/>
    </row>
    <row r="461" spans="1:42">
      <c r="A461" s="174"/>
      <c r="B461" s="174"/>
      <c r="C461" s="174"/>
      <c r="D461" s="172"/>
      <c r="E461" s="172"/>
      <c r="F461" s="172"/>
      <c r="G461" s="172"/>
      <c r="H461" s="172"/>
      <c r="I461" s="172"/>
      <c r="J461" s="172"/>
      <c r="K461" s="172"/>
      <c r="L461" s="172"/>
      <c r="M461" s="172"/>
      <c r="N461" s="172"/>
      <c r="O461" s="172"/>
      <c r="P461" s="172"/>
      <c r="Q461" s="172"/>
      <c r="R461" s="172"/>
      <c r="S461" s="172"/>
      <c r="T461" s="172"/>
      <c r="U461" s="172"/>
      <c r="V461" s="172"/>
      <c r="W461" s="172"/>
      <c r="X461" s="172"/>
      <c r="Y461" s="172"/>
      <c r="Z461" s="172"/>
      <c r="AA461" s="172"/>
      <c r="AB461" s="172"/>
      <c r="AC461" s="172"/>
      <c r="AD461" s="172"/>
      <c r="AE461" s="172"/>
      <c r="AF461" s="172"/>
      <c r="AG461" s="172"/>
      <c r="AH461" s="172"/>
      <c r="AI461" s="172"/>
      <c r="AJ461" s="172"/>
      <c r="AK461" s="172"/>
      <c r="AL461" s="172"/>
      <c r="AM461" s="172"/>
      <c r="AN461" s="172"/>
      <c r="AO461" s="172"/>
      <c r="AP461" s="172"/>
    </row>
    <row r="462" spans="1:42">
      <c r="A462" s="174"/>
      <c r="B462" s="174"/>
      <c r="C462" s="174"/>
      <c r="D462" s="172"/>
      <c r="E462" s="172"/>
      <c r="F462" s="172"/>
      <c r="G462" s="172"/>
      <c r="H462" s="172"/>
      <c r="I462" s="172"/>
      <c r="J462" s="172"/>
      <c r="K462" s="172"/>
      <c r="L462" s="172"/>
      <c r="M462" s="172"/>
      <c r="N462" s="172"/>
      <c r="O462" s="172"/>
      <c r="P462" s="172"/>
      <c r="Q462" s="172"/>
      <c r="R462" s="172"/>
      <c r="S462" s="172"/>
      <c r="T462" s="172"/>
      <c r="U462" s="172"/>
      <c r="V462" s="172"/>
      <c r="W462" s="172"/>
      <c r="X462" s="172"/>
      <c r="Y462" s="172"/>
      <c r="Z462" s="172"/>
      <c r="AA462" s="172"/>
      <c r="AB462" s="172"/>
      <c r="AC462" s="172"/>
      <c r="AD462" s="172"/>
      <c r="AE462" s="172"/>
      <c r="AF462" s="172"/>
      <c r="AG462" s="172"/>
      <c r="AH462" s="172"/>
      <c r="AI462" s="172"/>
      <c r="AJ462" s="172"/>
      <c r="AK462" s="172"/>
      <c r="AL462" s="172"/>
      <c r="AM462" s="172"/>
      <c r="AN462" s="172"/>
      <c r="AO462" s="172"/>
      <c r="AP462" s="172"/>
    </row>
    <row r="463" spans="1:42">
      <c r="A463" s="174"/>
      <c r="B463" s="174"/>
      <c r="C463" s="174"/>
      <c r="D463" s="172"/>
      <c r="E463" s="172"/>
      <c r="F463" s="172"/>
      <c r="G463" s="172"/>
      <c r="H463" s="172"/>
      <c r="I463" s="172"/>
      <c r="J463" s="172"/>
      <c r="K463" s="172"/>
      <c r="L463" s="172"/>
      <c r="M463" s="172"/>
      <c r="N463" s="172"/>
      <c r="O463" s="172"/>
      <c r="P463" s="172"/>
      <c r="Q463" s="172"/>
      <c r="R463" s="172"/>
      <c r="S463" s="172"/>
      <c r="T463" s="172"/>
      <c r="U463" s="172"/>
      <c r="V463" s="172"/>
      <c r="W463" s="172"/>
      <c r="X463" s="172"/>
      <c r="Y463" s="172"/>
      <c r="Z463" s="172"/>
      <c r="AA463" s="172"/>
      <c r="AB463" s="172"/>
      <c r="AC463" s="172"/>
      <c r="AD463" s="172"/>
      <c r="AE463" s="172"/>
      <c r="AF463" s="172"/>
      <c r="AG463" s="172"/>
      <c r="AH463" s="172"/>
      <c r="AI463" s="172"/>
      <c r="AJ463" s="172"/>
      <c r="AK463" s="172"/>
      <c r="AL463" s="172"/>
      <c r="AM463" s="172"/>
      <c r="AN463" s="172"/>
      <c r="AO463" s="172"/>
      <c r="AP463" s="172"/>
    </row>
    <row r="464" spans="1:42">
      <c r="A464" s="174"/>
      <c r="B464" s="174"/>
      <c r="C464" s="174"/>
      <c r="D464" s="172"/>
      <c r="E464" s="172"/>
      <c r="F464" s="172"/>
      <c r="G464" s="172"/>
      <c r="H464" s="172"/>
      <c r="I464" s="172"/>
      <c r="J464" s="172"/>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2"/>
      <c r="AN464" s="172"/>
      <c r="AO464" s="172"/>
      <c r="AP464" s="172"/>
    </row>
    <row r="465" spans="1:42">
      <c r="A465" s="174"/>
      <c r="B465" s="174"/>
      <c r="C465" s="174"/>
      <c r="D465" s="172"/>
      <c r="E465" s="172"/>
      <c r="F465" s="172"/>
      <c r="G465" s="172"/>
      <c r="H465" s="172"/>
      <c r="I465" s="172"/>
      <c r="J465" s="172"/>
      <c r="K465" s="172"/>
      <c r="L465" s="172"/>
      <c r="M465" s="172"/>
      <c r="N465" s="172"/>
      <c r="O465" s="172"/>
      <c r="P465" s="172"/>
      <c r="Q465" s="172"/>
      <c r="R465" s="172"/>
      <c r="S465" s="172"/>
      <c r="T465" s="172"/>
      <c r="U465" s="172"/>
      <c r="V465" s="172"/>
      <c r="W465" s="172"/>
      <c r="X465" s="172"/>
      <c r="Y465" s="172"/>
      <c r="Z465" s="172"/>
      <c r="AA465" s="172"/>
      <c r="AB465" s="172"/>
      <c r="AC465" s="172"/>
      <c r="AD465" s="172"/>
      <c r="AE465" s="172"/>
      <c r="AF465" s="172"/>
      <c r="AG465" s="172"/>
      <c r="AH465" s="172"/>
      <c r="AI465" s="172"/>
      <c r="AJ465" s="172"/>
      <c r="AK465" s="172"/>
      <c r="AL465" s="172"/>
      <c r="AM465" s="172"/>
      <c r="AN465" s="172"/>
      <c r="AO465" s="172"/>
      <c r="AP465" s="172"/>
    </row>
    <row r="466" spans="1:42">
      <c r="A466" s="174"/>
      <c r="B466" s="174"/>
      <c r="C466" s="174"/>
      <c r="D466" s="172"/>
      <c r="E466" s="172"/>
      <c r="F466" s="172"/>
      <c r="G466" s="172"/>
      <c r="H466" s="172"/>
      <c r="I466" s="172"/>
      <c r="J466" s="172"/>
      <c r="K466" s="172"/>
      <c r="L466" s="172"/>
      <c r="M466" s="172"/>
      <c r="N466" s="172"/>
      <c r="O466" s="172"/>
      <c r="P466" s="172"/>
      <c r="Q466" s="172"/>
      <c r="R466" s="172"/>
      <c r="S466" s="172"/>
      <c r="T466" s="172"/>
      <c r="U466" s="172"/>
      <c r="V466" s="172"/>
      <c r="W466" s="172"/>
      <c r="X466" s="172"/>
      <c r="Y466" s="172"/>
      <c r="Z466" s="172"/>
      <c r="AA466" s="172"/>
      <c r="AB466" s="172"/>
      <c r="AC466" s="172"/>
      <c r="AD466" s="172"/>
      <c r="AE466" s="172"/>
      <c r="AF466" s="172"/>
      <c r="AG466" s="172"/>
      <c r="AH466" s="172"/>
      <c r="AI466" s="172"/>
      <c r="AJ466" s="172"/>
      <c r="AK466" s="172"/>
      <c r="AL466" s="172"/>
      <c r="AM466" s="172"/>
      <c r="AN466" s="172"/>
      <c r="AO466" s="172"/>
      <c r="AP466" s="172"/>
    </row>
    <row r="467" spans="1:42">
      <c r="A467" s="174"/>
      <c r="B467" s="174"/>
      <c r="C467" s="174"/>
      <c r="D467" s="172"/>
      <c r="E467" s="172"/>
      <c r="F467" s="172"/>
      <c r="G467" s="172"/>
      <c r="H467" s="172"/>
      <c r="I467" s="172"/>
      <c r="J467" s="172"/>
      <c r="K467" s="172"/>
      <c r="L467" s="172"/>
      <c r="M467" s="172"/>
      <c r="N467" s="172"/>
      <c r="O467" s="172"/>
      <c r="P467" s="172"/>
      <c r="Q467" s="172"/>
      <c r="R467" s="172"/>
      <c r="S467" s="172"/>
      <c r="T467" s="172"/>
      <c r="U467" s="172"/>
      <c r="V467" s="172"/>
      <c r="W467" s="172"/>
      <c r="X467" s="172"/>
      <c r="Y467" s="172"/>
      <c r="Z467" s="172"/>
      <c r="AA467" s="172"/>
      <c r="AB467" s="172"/>
      <c r="AC467" s="172"/>
      <c r="AD467" s="172"/>
      <c r="AE467" s="172"/>
      <c r="AF467" s="172"/>
      <c r="AG467" s="172"/>
      <c r="AH467" s="172"/>
      <c r="AI467" s="172"/>
      <c r="AJ467" s="172"/>
      <c r="AK467" s="172"/>
      <c r="AL467" s="172"/>
      <c r="AM467" s="172"/>
      <c r="AN467" s="172"/>
      <c r="AO467" s="172"/>
      <c r="AP467" s="172"/>
    </row>
    <row r="468" spans="1:42">
      <c r="A468" s="174"/>
      <c r="B468" s="174"/>
      <c r="C468" s="174"/>
      <c r="D468" s="172"/>
      <c r="E468" s="172"/>
      <c r="F468" s="172"/>
      <c r="G468" s="172"/>
      <c r="H468" s="172"/>
      <c r="I468" s="172"/>
      <c r="J468" s="172"/>
      <c r="K468" s="172"/>
      <c r="L468" s="172"/>
      <c r="M468" s="172"/>
      <c r="N468" s="172"/>
      <c r="O468" s="172"/>
      <c r="P468" s="172"/>
      <c r="Q468" s="172"/>
      <c r="R468" s="172"/>
      <c r="S468" s="172"/>
      <c r="T468" s="172"/>
      <c r="U468" s="172"/>
      <c r="V468" s="172"/>
      <c r="W468" s="172"/>
      <c r="X468" s="172"/>
      <c r="Y468" s="172"/>
      <c r="Z468" s="172"/>
      <c r="AA468" s="172"/>
      <c r="AB468" s="172"/>
      <c r="AC468" s="172"/>
      <c r="AD468" s="172"/>
      <c r="AE468" s="172"/>
      <c r="AF468" s="172"/>
      <c r="AG468" s="172"/>
      <c r="AH468" s="172"/>
      <c r="AI468" s="172"/>
      <c r="AJ468" s="172"/>
      <c r="AK468" s="172"/>
      <c r="AL468" s="172"/>
      <c r="AM468" s="172"/>
      <c r="AN468" s="172"/>
      <c r="AO468" s="172"/>
      <c r="AP468" s="172"/>
    </row>
    <row r="469" spans="1:42">
      <c r="A469" s="174"/>
      <c r="B469" s="174"/>
      <c r="C469" s="174"/>
      <c r="D469" s="172"/>
      <c r="E469" s="172"/>
      <c r="F469" s="172"/>
      <c r="G469" s="172"/>
      <c r="H469" s="172"/>
      <c r="I469" s="172"/>
      <c r="J469" s="172"/>
      <c r="K469" s="172"/>
      <c r="L469" s="172"/>
      <c r="M469" s="172"/>
      <c r="N469" s="172"/>
      <c r="O469" s="172"/>
      <c r="P469" s="172"/>
      <c r="Q469" s="172"/>
      <c r="R469" s="172"/>
      <c r="S469" s="172"/>
      <c r="T469" s="172"/>
      <c r="U469" s="172"/>
      <c r="V469" s="172"/>
      <c r="W469" s="172"/>
      <c r="X469" s="172"/>
      <c r="Y469" s="172"/>
      <c r="Z469" s="172"/>
      <c r="AA469" s="172"/>
      <c r="AB469" s="172"/>
      <c r="AC469" s="172"/>
      <c r="AD469" s="172"/>
      <c r="AE469" s="172"/>
      <c r="AF469" s="172"/>
      <c r="AG469" s="172"/>
      <c r="AH469" s="172"/>
      <c r="AI469" s="172"/>
      <c r="AJ469" s="172"/>
      <c r="AK469" s="172"/>
      <c r="AL469" s="172"/>
      <c r="AM469" s="172"/>
      <c r="AN469" s="172"/>
      <c r="AO469" s="172"/>
      <c r="AP469" s="172"/>
    </row>
    <row r="470" spans="1:42">
      <c r="A470" s="174"/>
      <c r="B470" s="174"/>
      <c r="C470" s="174"/>
      <c r="D470" s="172"/>
      <c r="E470" s="172"/>
      <c r="F470" s="172"/>
      <c r="G470" s="172"/>
      <c r="H470" s="172"/>
      <c r="I470" s="172"/>
      <c r="J470" s="172"/>
      <c r="K470" s="172"/>
      <c r="L470" s="172"/>
      <c r="M470" s="172"/>
      <c r="N470" s="172"/>
      <c r="O470" s="172"/>
      <c r="P470" s="172"/>
      <c r="Q470" s="172"/>
      <c r="R470" s="172"/>
      <c r="S470" s="172"/>
      <c r="T470" s="172"/>
      <c r="U470" s="172"/>
      <c r="V470" s="172"/>
      <c r="W470" s="172"/>
      <c r="X470" s="172"/>
      <c r="Y470" s="172"/>
      <c r="Z470" s="172"/>
      <c r="AA470" s="172"/>
      <c r="AB470" s="172"/>
      <c r="AC470" s="172"/>
      <c r="AD470" s="172"/>
      <c r="AE470" s="172"/>
      <c r="AF470" s="172"/>
      <c r="AG470" s="172"/>
      <c r="AH470" s="172"/>
      <c r="AI470" s="172"/>
      <c r="AJ470" s="172"/>
      <c r="AK470" s="172"/>
      <c r="AL470" s="172"/>
      <c r="AM470" s="172"/>
      <c r="AN470" s="172"/>
      <c r="AO470" s="172"/>
      <c r="AP470" s="172"/>
    </row>
    <row r="471" spans="1:42">
      <c r="A471" s="174"/>
      <c r="B471" s="174"/>
      <c r="C471" s="174"/>
      <c r="D471" s="172"/>
      <c r="E471" s="172"/>
      <c r="F471" s="172"/>
      <c r="G471" s="172"/>
      <c r="H471" s="172"/>
      <c r="I471" s="172"/>
      <c r="J471" s="172"/>
      <c r="K471" s="172"/>
      <c r="L471" s="172"/>
      <c r="M471" s="172"/>
      <c r="N471" s="172"/>
      <c r="O471" s="172"/>
      <c r="P471" s="172"/>
      <c r="Q471" s="172"/>
      <c r="R471" s="172"/>
      <c r="S471" s="172"/>
      <c r="T471" s="172"/>
      <c r="U471" s="172"/>
      <c r="V471" s="172"/>
      <c r="W471" s="172"/>
      <c r="X471" s="172"/>
      <c r="Y471" s="172"/>
      <c r="Z471" s="172"/>
      <c r="AA471" s="172"/>
      <c r="AB471" s="172"/>
      <c r="AC471" s="172"/>
      <c r="AD471" s="172"/>
      <c r="AE471" s="172"/>
      <c r="AF471" s="172"/>
      <c r="AG471" s="172"/>
      <c r="AH471" s="172"/>
      <c r="AI471" s="172"/>
      <c r="AJ471" s="172"/>
      <c r="AK471" s="172"/>
      <c r="AL471" s="172"/>
      <c r="AM471" s="172"/>
      <c r="AN471" s="172"/>
      <c r="AO471" s="172"/>
      <c r="AP471" s="172"/>
    </row>
    <row r="472" spans="1:42">
      <c r="A472" s="174"/>
      <c r="B472" s="174"/>
      <c r="C472" s="174"/>
      <c r="D472" s="172"/>
      <c r="E472" s="172"/>
      <c r="F472" s="172"/>
      <c r="G472" s="172"/>
      <c r="H472" s="172"/>
      <c r="I472" s="172"/>
      <c r="J472" s="172"/>
      <c r="K472" s="172"/>
      <c r="L472" s="172"/>
      <c r="M472" s="172"/>
      <c r="N472" s="172"/>
      <c r="O472" s="172"/>
      <c r="P472" s="172"/>
      <c r="Q472" s="172"/>
      <c r="R472" s="172"/>
      <c r="S472" s="172"/>
      <c r="T472" s="172"/>
      <c r="U472" s="172"/>
      <c r="V472" s="172"/>
      <c r="W472" s="172"/>
      <c r="X472" s="172"/>
      <c r="Y472" s="172"/>
      <c r="Z472" s="172"/>
      <c r="AA472" s="172"/>
      <c r="AB472" s="172"/>
      <c r="AC472" s="172"/>
      <c r="AD472" s="172"/>
      <c r="AE472" s="172"/>
      <c r="AF472" s="172"/>
      <c r="AG472" s="172"/>
      <c r="AH472" s="172"/>
      <c r="AI472" s="172"/>
      <c r="AJ472" s="172"/>
      <c r="AK472" s="172"/>
      <c r="AL472" s="172"/>
      <c r="AM472" s="172"/>
      <c r="AN472" s="172"/>
      <c r="AO472" s="172"/>
      <c r="AP472" s="172"/>
    </row>
    <row r="473" spans="1:42">
      <c r="A473" s="174"/>
      <c r="B473" s="174"/>
      <c r="C473" s="174"/>
      <c r="D473" s="172"/>
      <c r="E473" s="172"/>
      <c r="F473" s="172"/>
      <c r="G473" s="172"/>
      <c r="H473" s="172"/>
      <c r="I473" s="172"/>
      <c r="J473" s="172"/>
      <c r="K473" s="172"/>
      <c r="L473" s="172"/>
      <c r="M473" s="172"/>
      <c r="N473" s="172"/>
      <c r="O473" s="172"/>
      <c r="P473" s="172"/>
      <c r="Q473" s="172"/>
      <c r="R473" s="172"/>
      <c r="S473" s="172"/>
      <c r="T473" s="172"/>
      <c r="U473" s="172"/>
      <c r="V473" s="172"/>
      <c r="W473" s="172"/>
      <c r="X473" s="172"/>
      <c r="Y473" s="172"/>
      <c r="Z473" s="172"/>
      <c r="AA473" s="172"/>
      <c r="AB473" s="172"/>
      <c r="AC473" s="172"/>
      <c r="AD473" s="172"/>
      <c r="AE473" s="172"/>
      <c r="AF473" s="172"/>
      <c r="AG473" s="172"/>
      <c r="AH473" s="172"/>
      <c r="AI473" s="172"/>
      <c r="AJ473" s="172"/>
      <c r="AK473" s="172"/>
      <c r="AL473" s="172"/>
      <c r="AM473" s="172"/>
      <c r="AN473" s="172"/>
      <c r="AO473" s="172"/>
      <c r="AP473" s="172"/>
    </row>
    <row r="474" spans="1:42">
      <c r="A474" s="174"/>
      <c r="B474" s="174"/>
      <c r="C474" s="174"/>
      <c r="D474" s="172"/>
      <c r="E474" s="172"/>
      <c r="F474" s="172"/>
      <c r="G474" s="172"/>
      <c r="H474" s="172"/>
      <c r="I474" s="172"/>
      <c r="J474" s="172"/>
      <c r="K474" s="172"/>
      <c r="L474" s="172"/>
      <c r="M474" s="172"/>
      <c r="N474" s="172"/>
      <c r="O474" s="172"/>
      <c r="P474" s="172"/>
      <c r="Q474" s="172"/>
      <c r="R474" s="172"/>
      <c r="S474" s="172"/>
      <c r="T474" s="172"/>
      <c r="U474" s="172"/>
      <c r="V474" s="172"/>
      <c r="W474" s="172"/>
      <c r="X474" s="172"/>
      <c r="Y474" s="172"/>
      <c r="Z474" s="172"/>
      <c r="AA474" s="172"/>
      <c r="AB474" s="172"/>
      <c r="AC474" s="172"/>
      <c r="AD474" s="172"/>
      <c r="AE474" s="172"/>
      <c r="AF474" s="172"/>
      <c r="AG474" s="172"/>
      <c r="AH474" s="172"/>
      <c r="AI474" s="172"/>
      <c r="AJ474" s="172"/>
      <c r="AK474" s="172"/>
      <c r="AL474" s="172"/>
      <c r="AM474" s="172"/>
      <c r="AN474" s="172"/>
      <c r="AO474" s="172"/>
      <c r="AP474" s="172"/>
    </row>
    <row r="475" spans="1:42">
      <c r="A475" s="174"/>
      <c r="B475" s="174"/>
      <c r="C475" s="174"/>
      <c r="D475" s="172"/>
      <c r="E475" s="172"/>
      <c r="F475" s="172"/>
      <c r="G475" s="172"/>
      <c r="H475" s="172"/>
      <c r="I475" s="172"/>
      <c r="J475" s="172"/>
      <c r="K475" s="172"/>
      <c r="L475" s="172"/>
      <c r="M475" s="172"/>
      <c r="N475" s="172"/>
      <c r="O475" s="172"/>
      <c r="P475" s="172"/>
      <c r="Q475" s="172"/>
      <c r="R475" s="172"/>
      <c r="S475" s="172"/>
      <c r="T475" s="172"/>
      <c r="U475" s="172"/>
      <c r="V475" s="172"/>
      <c r="W475" s="172"/>
      <c r="X475" s="172"/>
      <c r="Y475" s="172"/>
      <c r="Z475" s="172"/>
      <c r="AA475" s="172"/>
      <c r="AB475" s="172"/>
      <c r="AC475" s="172"/>
      <c r="AD475" s="172"/>
      <c r="AE475" s="172"/>
      <c r="AF475" s="172"/>
      <c r="AG475" s="172"/>
      <c r="AH475" s="172"/>
      <c r="AI475" s="172"/>
      <c r="AJ475" s="172"/>
      <c r="AK475" s="172"/>
      <c r="AL475" s="172"/>
      <c r="AM475" s="172"/>
      <c r="AN475" s="172"/>
      <c r="AO475" s="172"/>
      <c r="AP475" s="172"/>
    </row>
    <row r="476" spans="1:42">
      <c r="A476" s="174"/>
      <c r="B476" s="174"/>
      <c r="C476" s="174"/>
      <c r="D476" s="172"/>
      <c r="E476" s="172"/>
      <c r="F476" s="172"/>
      <c r="G476" s="172"/>
      <c r="H476" s="172"/>
      <c r="I476" s="172"/>
      <c r="J476" s="172"/>
      <c r="K476" s="172"/>
      <c r="L476" s="172"/>
      <c r="M476" s="172"/>
      <c r="N476" s="172"/>
      <c r="O476" s="172"/>
      <c r="P476" s="172"/>
      <c r="Q476" s="172"/>
      <c r="R476" s="172"/>
      <c r="S476" s="172"/>
      <c r="T476" s="172"/>
      <c r="U476" s="172"/>
      <c r="V476" s="172"/>
      <c r="W476" s="172"/>
      <c r="X476" s="172"/>
      <c r="Y476" s="172"/>
      <c r="Z476" s="172"/>
      <c r="AA476" s="172"/>
      <c r="AB476" s="172"/>
      <c r="AC476" s="172"/>
      <c r="AD476" s="172"/>
      <c r="AE476" s="172"/>
      <c r="AF476" s="172"/>
      <c r="AG476" s="172"/>
      <c r="AH476" s="172"/>
      <c r="AI476" s="172"/>
      <c r="AJ476" s="172"/>
      <c r="AK476" s="172"/>
      <c r="AL476" s="172"/>
      <c r="AM476" s="172"/>
      <c r="AN476" s="172"/>
      <c r="AO476" s="172"/>
      <c r="AP476" s="172"/>
    </row>
    <row r="477" spans="1:42">
      <c r="A477" s="174"/>
      <c r="B477" s="174"/>
      <c r="C477" s="174"/>
      <c r="D477" s="172"/>
      <c r="E477" s="172"/>
      <c r="F477" s="172"/>
      <c r="G477" s="172"/>
      <c r="H477" s="172"/>
      <c r="I477" s="172"/>
      <c r="J477" s="172"/>
      <c r="K477" s="172"/>
      <c r="L477" s="172"/>
      <c r="M477" s="172"/>
      <c r="N477" s="172"/>
      <c r="O477" s="172"/>
      <c r="P477" s="172"/>
      <c r="Q477" s="172"/>
      <c r="R477" s="172"/>
      <c r="S477" s="172"/>
      <c r="T477" s="172"/>
      <c r="U477" s="172"/>
      <c r="V477" s="172"/>
      <c r="W477" s="172"/>
      <c r="X477" s="172"/>
      <c r="Y477" s="172"/>
      <c r="Z477" s="172"/>
      <c r="AA477" s="172"/>
      <c r="AB477" s="172"/>
      <c r="AC477" s="172"/>
      <c r="AD477" s="172"/>
      <c r="AE477" s="172"/>
      <c r="AF477" s="172"/>
      <c r="AG477" s="172"/>
      <c r="AH477" s="172"/>
      <c r="AI477" s="172"/>
      <c r="AJ477" s="172"/>
      <c r="AK477" s="172"/>
      <c r="AL477" s="172"/>
      <c r="AM477" s="172"/>
      <c r="AN477" s="172"/>
      <c r="AO477" s="172"/>
      <c r="AP477" s="172"/>
    </row>
    <row r="478" spans="1:42">
      <c r="A478" s="174"/>
      <c r="B478" s="174"/>
      <c r="C478" s="174"/>
      <c r="D478" s="172"/>
      <c r="E478" s="172"/>
      <c r="F478" s="172"/>
      <c r="G478" s="172"/>
      <c r="H478" s="172"/>
      <c r="I478" s="172"/>
      <c r="J478" s="172"/>
      <c r="K478" s="172"/>
      <c r="L478" s="172"/>
      <c r="M478" s="172"/>
      <c r="N478" s="172"/>
      <c r="O478" s="172"/>
      <c r="P478" s="172"/>
      <c r="Q478" s="172"/>
      <c r="R478" s="172"/>
      <c r="S478" s="172"/>
      <c r="T478" s="172"/>
      <c r="U478" s="172"/>
      <c r="V478" s="172"/>
      <c r="W478" s="172"/>
      <c r="X478" s="172"/>
      <c r="Y478" s="172"/>
      <c r="Z478" s="172"/>
      <c r="AA478" s="172"/>
      <c r="AB478" s="172"/>
      <c r="AC478" s="172"/>
      <c r="AD478" s="172"/>
      <c r="AE478" s="172"/>
      <c r="AF478" s="172"/>
      <c r="AG478" s="172"/>
      <c r="AH478" s="172"/>
      <c r="AI478" s="172"/>
      <c r="AJ478" s="172"/>
      <c r="AK478" s="172"/>
      <c r="AL478" s="172"/>
      <c r="AM478" s="172"/>
      <c r="AN478" s="172"/>
      <c r="AO478" s="172"/>
      <c r="AP478" s="172"/>
    </row>
    <row r="479" spans="1:42">
      <c r="A479" s="174"/>
      <c r="B479" s="174"/>
      <c r="C479" s="174"/>
      <c r="D479" s="172"/>
      <c r="E479" s="172"/>
      <c r="F479" s="172"/>
      <c r="G479" s="172"/>
      <c r="H479" s="172"/>
      <c r="I479" s="172"/>
      <c r="J479" s="172"/>
      <c r="K479" s="172"/>
      <c r="L479" s="172"/>
      <c r="M479" s="172"/>
      <c r="N479" s="172"/>
      <c r="O479" s="172"/>
      <c r="P479" s="172"/>
      <c r="Q479" s="172"/>
      <c r="R479" s="172"/>
      <c r="S479" s="172"/>
      <c r="T479" s="172"/>
      <c r="U479" s="172"/>
      <c r="V479" s="172"/>
      <c r="W479" s="172"/>
      <c r="X479" s="172"/>
      <c r="Y479" s="172"/>
      <c r="Z479" s="172"/>
      <c r="AA479" s="172"/>
      <c r="AB479" s="172"/>
      <c r="AC479" s="172"/>
      <c r="AD479" s="172"/>
      <c r="AE479" s="172"/>
      <c r="AF479" s="172"/>
      <c r="AG479" s="172"/>
      <c r="AH479" s="172"/>
      <c r="AI479" s="172"/>
      <c r="AJ479" s="172"/>
      <c r="AK479" s="172"/>
      <c r="AL479" s="172"/>
      <c r="AM479" s="172"/>
      <c r="AN479" s="172"/>
      <c r="AO479" s="172"/>
      <c r="AP479" s="172"/>
    </row>
    <row r="480" spans="1:42">
      <c r="A480" s="174"/>
      <c r="B480" s="174"/>
      <c r="C480" s="174"/>
      <c r="D480" s="172"/>
      <c r="E480" s="172"/>
      <c r="F480" s="172"/>
      <c r="G480" s="172"/>
      <c r="H480" s="172"/>
      <c r="I480" s="172"/>
      <c r="J480" s="172"/>
      <c r="K480" s="172"/>
      <c r="L480" s="172"/>
      <c r="M480" s="172"/>
      <c r="N480" s="172"/>
      <c r="O480" s="172"/>
      <c r="P480" s="172"/>
      <c r="Q480" s="172"/>
      <c r="R480" s="172"/>
      <c r="S480" s="172"/>
      <c r="T480" s="172"/>
      <c r="U480" s="172"/>
      <c r="V480" s="172"/>
      <c r="W480" s="172"/>
      <c r="X480" s="172"/>
      <c r="Y480" s="172"/>
      <c r="Z480" s="172"/>
      <c r="AA480" s="172"/>
      <c r="AB480" s="172"/>
      <c r="AC480" s="172"/>
      <c r="AD480" s="172"/>
      <c r="AE480" s="172"/>
      <c r="AF480" s="172"/>
      <c r="AG480" s="172"/>
      <c r="AH480" s="172"/>
      <c r="AI480" s="172"/>
      <c r="AJ480" s="172"/>
      <c r="AK480" s="172"/>
      <c r="AL480" s="172"/>
      <c r="AM480" s="172"/>
      <c r="AN480" s="172"/>
      <c r="AO480" s="172"/>
      <c r="AP480" s="172"/>
    </row>
    <row r="481" spans="1:42">
      <c r="A481" s="174"/>
      <c r="B481" s="174"/>
      <c r="C481" s="174"/>
      <c r="D481" s="172"/>
      <c r="E481" s="172"/>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row>
    <row r="482" spans="1:42">
      <c r="A482" s="174"/>
      <c r="B482" s="174"/>
      <c r="C482" s="174"/>
      <c r="D482" s="172"/>
      <c r="E482" s="172"/>
      <c r="F482" s="172"/>
      <c r="G482" s="172"/>
      <c r="H482" s="172"/>
      <c r="I482" s="172"/>
      <c r="J482" s="172"/>
      <c r="K482" s="172"/>
      <c r="L482" s="172"/>
      <c r="M482" s="172"/>
      <c r="N482" s="172"/>
      <c r="O482" s="172"/>
      <c r="P482" s="172"/>
      <c r="Q482" s="172"/>
      <c r="R482" s="172"/>
      <c r="S482" s="172"/>
      <c r="T482" s="172"/>
      <c r="U482" s="172"/>
      <c r="V482" s="172"/>
      <c r="W482" s="172"/>
      <c r="X482" s="172"/>
      <c r="Y482" s="172"/>
      <c r="Z482" s="172"/>
      <c r="AA482" s="172"/>
      <c r="AB482" s="172"/>
      <c r="AC482" s="172"/>
      <c r="AD482" s="172"/>
      <c r="AE482" s="172"/>
      <c r="AF482" s="172"/>
      <c r="AG482" s="172"/>
      <c r="AH482" s="172"/>
      <c r="AI482" s="172"/>
      <c r="AJ482" s="172"/>
      <c r="AK482" s="172"/>
      <c r="AL482" s="172"/>
      <c r="AM482" s="172"/>
      <c r="AN482" s="172"/>
      <c r="AO482" s="172"/>
      <c r="AP482" s="172"/>
    </row>
    <row r="483" spans="1:42">
      <c r="A483" s="174"/>
      <c r="B483" s="174"/>
      <c r="C483" s="174"/>
      <c r="D483" s="172"/>
      <c r="E483" s="172"/>
      <c r="F483" s="172"/>
      <c r="G483" s="172"/>
      <c r="H483" s="172"/>
      <c r="I483" s="172"/>
      <c r="J483" s="172"/>
      <c r="K483" s="172"/>
      <c r="L483" s="172"/>
      <c r="M483" s="172"/>
      <c r="N483" s="172"/>
      <c r="O483" s="172"/>
      <c r="P483" s="172"/>
      <c r="Q483" s="172"/>
      <c r="R483" s="172"/>
      <c r="S483" s="172"/>
      <c r="T483" s="172"/>
      <c r="U483" s="172"/>
      <c r="V483" s="172"/>
      <c r="W483" s="172"/>
      <c r="X483" s="172"/>
      <c r="Y483" s="172"/>
      <c r="Z483" s="172"/>
      <c r="AA483" s="172"/>
      <c r="AB483" s="172"/>
      <c r="AC483" s="172"/>
      <c r="AD483" s="172"/>
      <c r="AE483" s="172"/>
      <c r="AF483" s="172"/>
      <c r="AG483" s="172"/>
      <c r="AH483" s="172"/>
      <c r="AI483" s="172"/>
      <c r="AJ483" s="172"/>
      <c r="AK483" s="172"/>
      <c r="AL483" s="172"/>
      <c r="AM483" s="172"/>
      <c r="AN483" s="172"/>
      <c r="AO483" s="172"/>
      <c r="AP483" s="172"/>
    </row>
    <row r="484" spans="1:42">
      <c r="A484" s="174"/>
      <c r="B484" s="174"/>
      <c r="C484" s="174"/>
      <c r="D484" s="172"/>
      <c r="E484" s="172"/>
      <c r="F484" s="172"/>
      <c r="G484" s="172"/>
      <c r="H484" s="172"/>
      <c r="I484" s="172"/>
      <c r="J484" s="172"/>
      <c r="K484" s="172"/>
      <c r="L484" s="172"/>
      <c r="M484" s="172"/>
      <c r="N484" s="172"/>
      <c r="O484" s="172"/>
      <c r="P484" s="172"/>
      <c r="Q484" s="172"/>
      <c r="R484" s="172"/>
      <c r="S484" s="172"/>
      <c r="T484" s="172"/>
      <c r="U484" s="172"/>
      <c r="V484" s="172"/>
      <c r="W484" s="172"/>
      <c r="X484" s="172"/>
      <c r="Y484" s="172"/>
      <c r="Z484" s="172"/>
      <c r="AA484" s="172"/>
      <c r="AB484" s="172"/>
      <c r="AC484" s="172"/>
      <c r="AD484" s="172"/>
      <c r="AE484" s="172"/>
      <c r="AF484" s="172"/>
      <c r="AG484" s="172"/>
      <c r="AH484" s="172"/>
      <c r="AI484" s="172"/>
      <c r="AJ484" s="172"/>
      <c r="AK484" s="172"/>
      <c r="AL484" s="172"/>
      <c r="AM484" s="172"/>
      <c r="AN484" s="172"/>
      <c r="AO484" s="172"/>
      <c r="AP484" s="172"/>
    </row>
    <row r="485" spans="1:42">
      <c r="A485" s="174"/>
      <c r="B485" s="174"/>
      <c r="C485" s="174"/>
      <c r="D485" s="172"/>
      <c r="E485" s="172"/>
      <c r="F485" s="172"/>
      <c r="G485" s="172"/>
      <c r="H485" s="172"/>
      <c r="I485" s="172"/>
      <c r="J485" s="172"/>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2"/>
      <c r="AN485" s="172"/>
      <c r="AO485" s="172"/>
      <c r="AP485" s="172"/>
    </row>
    <row r="486" spans="1:42">
      <c r="A486" s="174"/>
      <c r="B486" s="174"/>
      <c r="C486" s="174"/>
      <c r="D486" s="172"/>
      <c r="E486" s="172"/>
      <c r="F486" s="172"/>
      <c r="G486" s="172"/>
      <c r="H486" s="172"/>
      <c r="I486" s="172"/>
      <c r="J486" s="172"/>
      <c r="K486" s="172"/>
      <c r="L486" s="172"/>
      <c r="M486" s="172"/>
      <c r="N486" s="172"/>
      <c r="O486" s="172"/>
      <c r="P486" s="172"/>
      <c r="Q486" s="172"/>
      <c r="R486" s="172"/>
      <c r="S486" s="172"/>
      <c r="T486" s="172"/>
      <c r="U486" s="172"/>
      <c r="V486" s="172"/>
      <c r="W486" s="172"/>
      <c r="X486" s="172"/>
      <c r="Y486" s="172"/>
      <c r="Z486" s="172"/>
      <c r="AA486" s="172"/>
      <c r="AB486" s="172"/>
      <c r="AC486" s="172"/>
      <c r="AD486" s="172"/>
      <c r="AE486" s="172"/>
      <c r="AF486" s="172"/>
      <c r="AG486" s="172"/>
      <c r="AH486" s="172"/>
      <c r="AI486" s="172"/>
      <c r="AJ486" s="172"/>
      <c r="AK486" s="172"/>
      <c r="AL486" s="172"/>
      <c r="AM486" s="172"/>
      <c r="AN486" s="172"/>
      <c r="AO486" s="172"/>
      <c r="AP486" s="172"/>
    </row>
    <row r="487" spans="1:42">
      <c r="A487" s="174"/>
      <c r="B487" s="174"/>
      <c r="C487" s="174"/>
      <c r="D487" s="172"/>
      <c r="E487" s="172"/>
      <c r="F487" s="172"/>
      <c r="G487" s="172"/>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c r="AL487" s="172"/>
      <c r="AM487" s="172"/>
      <c r="AN487" s="172"/>
      <c r="AO487" s="172"/>
      <c r="AP487" s="172"/>
    </row>
    <row r="488" spans="1:42">
      <c r="A488" s="174"/>
      <c r="B488" s="174"/>
      <c r="C488" s="174"/>
      <c r="D488" s="172"/>
      <c r="E488" s="172"/>
      <c r="F488" s="172"/>
      <c r="G488" s="172"/>
      <c r="H488" s="172"/>
      <c r="I488" s="172"/>
      <c r="J488" s="172"/>
      <c r="K488" s="172"/>
      <c r="L488" s="172"/>
      <c r="M488" s="172"/>
      <c r="N488" s="172"/>
      <c r="O488" s="172"/>
      <c r="P488" s="172"/>
      <c r="Q488" s="172"/>
      <c r="R488" s="172"/>
      <c r="S488" s="172"/>
      <c r="T488" s="172"/>
      <c r="U488" s="172"/>
      <c r="V488" s="172"/>
      <c r="W488" s="172"/>
      <c r="X488" s="172"/>
      <c r="Y488" s="172"/>
      <c r="Z488" s="172"/>
      <c r="AA488" s="172"/>
      <c r="AB488" s="172"/>
      <c r="AC488" s="172"/>
      <c r="AD488" s="172"/>
      <c r="AE488" s="172"/>
      <c r="AF488" s="172"/>
      <c r="AG488" s="172"/>
      <c r="AH488" s="172"/>
      <c r="AI488" s="172"/>
      <c r="AJ488" s="172"/>
      <c r="AK488" s="172"/>
      <c r="AL488" s="172"/>
      <c r="AM488" s="172"/>
      <c r="AN488" s="172"/>
      <c r="AO488" s="172"/>
      <c r="AP488" s="172"/>
    </row>
    <row r="489" spans="1:42">
      <c r="A489" s="174"/>
      <c r="B489" s="174"/>
      <c r="C489" s="174"/>
      <c r="D489" s="172"/>
      <c r="E489" s="172"/>
      <c r="F489" s="172"/>
      <c r="G489" s="172"/>
      <c r="H489" s="172"/>
      <c r="I489" s="172"/>
      <c r="J489" s="172"/>
      <c r="K489" s="172"/>
      <c r="L489" s="172"/>
      <c r="M489" s="172"/>
      <c r="N489" s="172"/>
      <c r="O489" s="172"/>
      <c r="P489" s="172"/>
      <c r="Q489" s="172"/>
      <c r="R489" s="172"/>
      <c r="S489" s="172"/>
      <c r="T489" s="172"/>
      <c r="U489" s="172"/>
      <c r="V489" s="172"/>
      <c r="W489" s="172"/>
      <c r="X489" s="172"/>
      <c r="Y489" s="172"/>
      <c r="Z489" s="172"/>
      <c r="AA489" s="172"/>
      <c r="AB489" s="172"/>
      <c r="AC489" s="172"/>
      <c r="AD489" s="172"/>
      <c r="AE489" s="172"/>
      <c r="AF489" s="172"/>
      <c r="AG489" s="172"/>
      <c r="AH489" s="172"/>
      <c r="AI489" s="172"/>
      <c r="AJ489" s="172"/>
      <c r="AK489" s="172"/>
      <c r="AL489" s="172"/>
      <c r="AM489" s="172"/>
      <c r="AN489" s="172"/>
      <c r="AO489" s="172"/>
      <c r="AP489" s="172"/>
    </row>
    <row r="490" spans="1:42">
      <c r="A490" s="174"/>
      <c r="B490" s="174"/>
      <c r="C490" s="174"/>
      <c r="D490" s="172"/>
      <c r="E490" s="172"/>
      <c r="F490" s="172"/>
      <c r="G490" s="172"/>
      <c r="H490" s="172"/>
      <c r="I490" s="172"/>
      <c r="J490" s="172"/>
      <c r="K490" s="172"/>
      <c r="L490" s="172"/>
      <c r="M490" s="172"/>
      <c r="N490" s="172"/>
      <c r="O490" s="172"/>
      <c r="P490" s="172"/>
      <c r="Q490" s="172"/>
      <c r="R490" s="172"/>
      <c r="S490" s="172"/>
      <c r="T490" s="172"/>
      <c r="U490" s="172"/>
      <c r="V490" s="172"/>
      <c r="W490" s="172"/>
      <c r="X490" s="172"/>
      <c r="Y490" s="172"/>
      <c r="Z490" s="172"/>
      <c r="AA490" s="172"/>
      <c r="AB490" s="172"/>
      <c r="AC490" s="172"/>
      <c r="AD490" s="172"/>
      <c r="AE490" s="172"/>
      <c r="AF490" s="172"/>
      <c r="AG490" s="172"/>
      <c r="AH490" s="172"/>
      <c r="AI490" s="172"/>
      <c r="AJ490" s="172"/>
      <c r="AK490" s="172"/>
      <c r="AL490" s="172"/>
      <c r="AM490" s="172"/>
      <c r="AN490" s="172"/>
      <c r="AO490" s="172"/>
      <c r="AP490" s="172"/>
    </row>
    <row r="491" spans="1:42">
      <c r="A491" s="174"/>
      <c r="B491" s="174"/>
      <c r="C491" s="174"/>
      <c r="D491" s="172"/>
      <c r="E491" s="172"/>
      <c r="F491" s="172"/>
      <c r="G491" s="172"/>
      <c r="H491" s="172"/>
      <c r="I491" s="172"/>
      <c r="J491" s="172"/>
      <c r="K491" s="172"/>
      <c r="L491" s="172"/>
      <c r="M491" s="172"/>
      <c r="N491" s="172"/>
      <c r="O491" s="172"/>
      <c r="P491" s="172"/>
      <c r="Q491" s="172"/>
      <c r="R491" s="172"/>
      <c r="S491" s="172"/>
      <c r="T491" s="172"/>
      <c r="U491" s="172"/>
      <c r="V491" s="172"/>
      <c r="W491" s="172"/>
      <c r="X491" s="172"/>
      <c r="Y491" s="172"/>
      <c r="Z491" s="172"/>
      <c r="AA491" s="172"/>
      <c r="AB491" s="172"/>
      <c r="AC491" s="172"/>
      <c r="AD491" s="172"/>
      <c r="AE491" s="172"/>
      <c r="AF491" s="172"/>
      <c r="AG491" s="172"/>
      <c r="AH491" s="172"/>
      <c r="AI491" s="172"/>
      <c r="AJ491" s="172"/>
      <c r="AK491" s="172"/>
      <c r="AL491" s="172"/>
      <c r="AM491" s="172"/>
      <c r="AN491" s="172"/>
      <c r="AO491" s="172"/>
      <c r="AP491" s="172"/>
    </row>
    <row r="492" spans="1:42">
      <c r="A492" s="174"/>
      <c r="B492" s="174"/>
      <c r="C492" s="174"/>
      <c r="D492" s="172"/>
      <c r="E492" s="172"/>
      <c r="F492" s="172"/>
      <c r="G492" s="172"/>
      <c r="H492" s="172"/>
      <c r="I492" s="172"/>
      <c r="J492" s="172"/>
      <c r="K492" s="172"/>
      <c r="L492" s="172"/>
      <c r="M492" s="172"/>
      <c r="N492" s="172"/>
      <c r="O492" s="172"/>
      <c r="P492" s="172"/>
      <c r="Q492" s="172"/>
      <c r="R492" s="172"/>
      <c r="S492" s="172"/>
      <c r="T492" s="172"/>
      <c r="U492" s="172"/>
      <c r="V492" s="172"/>
      <c r="W492" s="172"/>
      <c r="X492" s="172"/>
      <c r="Y492" s="172"/>
      <c r="Z492" s="172"/>
      <c r="AA492" s="172"/>
      <c r="AB492" s="172"/>
      <c r="AC492" s="172"/>
      <c r="AD492" s="172"/>
      <c r="AE492" s="172"/>
      <c r="AF492" s="172"/>
      <c r="AG492" s="172"/>
      <c r="AH492" s="172"/>
      <c r="AI492" s="172"/>
      <c r="AJ492" s="172"/>
      <c r="AK492" s="172"/>
      <c r="AL492" s="172"/>
      <c r="AM492" s="172"/>
      <c r="AN492" s="172"/>
      <c r="AO492" s="172"/>
      <c r="AP492" s="172"/>
    </row>
    <row r="493" spans="1:42">
      <c r="A493" s="174"/>
      <c r="B493" s="174"/>
      <c r="C493" s="174"/>
      <c r="D493" s="172"/>
      <c r="E493" s="172"/>
      <c r="F493" s="172"/>
      <c r="G493" s="172"/>
      <c r="H493" s="172"/>
      <c r="I493" s="172"/>
      <c r="J493" s="172"/>
      <c r="K493" s="172"/>
      <c r="L493" s="172"/>
      <c r="M493" s="172"/>
      <c r="N493" s="172"/>
      <c r="O493" s="172"/>
      <c r="P493" s="172"/>
      <c r="Q493" s="172"/>
      <c r="R493" s="172"/>
      <c r="S493" s="172"/>
      <c r="T493" s="172"/>
      <c r="U493" s="172"/>
      <c r="V493" s="172"/>
      <c r="W493" s="172"/>
      <c r="X493" s="172"/>
      <c r="Y493" s="172"/>
      <c r="Z493" s="172"/>
      <c r="AA493" s="172"/>
      <c r="AB493" s="172"/>
      <c r="AC493" s="172"/>
      <c r="AD493" s="172"/>
      <c r="AE493" s="172"/>
      <c r="AF493" s="172"/>
      <c r="AG493" s="172"/>
      <c r="AH493" s="172"/>
      <c r="AI493" s="172"/>
      <c r="AJ493" s="172"/>
      <c r="AK493" s="172"/>
      <c r="AL493" s="172"/>
      <c r="AM493" s="172"/>
      <c r="AN493" s="172"/>
      <c r="AO493" s="172"/>
      <c r="AP493" s="172"/>
    </row>
    <row r="494" spans="1:42">
      <c r="A494" s="174"/>
      <c r="B494" s="174"/>
      <c r="C494" s="174"/>
      <c r="D494" s="172"/>
      <c r="E494" s="172"/>
      <c r="F494" s="172"/>
      <c r="G494" s="172"/>
      <c r="H494" s="172"/>
      <c r="I494" s="172"/>
      <c r="J494" s="172"/>
      <c r="K494" s="172"/>
      <c r="L494" s="172"/>
      <c r="M494" s="172"/>
      <c r="N494" s="172"/>
      <c r="O494" s="172"/>
      <c r="P494" s="172"/>
      <c r="Q494" s="172"/>
      <c r="R494" s="172"/>
      <c r="S494" s="172"/>
      <c r="T494" s="172"/>
      <c r="U494" s="172"/>
      <c r="V494" s="172"/>
      <c r="W494" s="172"/>
      <c r="X494" s="172"/>
      <c r="Y494" s="172"/>
      <c r="Z494" s="172"/>
      <c r="AA494" s="172"/>
      <c r="AB494" s="172"/>
      <c r="AC494" s="172"/>
      <c r="AD494" s="172"/>
      <c r="AE494" s="172"/>
      <c r="AF494" s="172"/>
      <c r="AG494" s="172"/>
      <c r="AH494" s="172"/>
      <c r="AI494" s="172"/>
      <c r="AJ494" s="172"/>
      <c r="AK494" s="172"/>
      <c r="AL494" s="172"/>
      <c r="AM494" s="172"/>
      <c r="AN494" s="172"/>
      <c r="AO494" s="172"/>
      <c r="AP494" s="172"/>
    </row>
    <row r="495" spans="1:42">
      <c r="A495" s="174"/>
      <c r="B495" s="174"/>
      <c r="C495" s="174"/>
      <c r="D495" s="172"/>
      <c r="E495" s="172"/>
      <c r="F495" s="172"/>
      <c r="G495" s="172"/>
      <c r="H495" s="172"/>
      <c r="I495" s="172"/>
      <c r="J495" s="172"/>
      <c r="K495" s="172"/>
      <c r="L495" s="172"/>
      <c r="M495" s="172"/>
      <c r="N495" s="172"/>
      <c r="O495" s="172"/>
      <c r="P495" s="172"/>
      <c r="Q495" s="172"/>
      <c r="R495" s="172"/>
      <c r="S495" s="172"/>
      <c r="T495" s="172"/>
      <c r="U495" s="172"/>
      <c r="V495" s="172"/>
      <c r="W495" s="172"/>
      <c r="X495" s="172"/>
      <c r="Y495" s="172"/>
      <c r="Z495" s="172"/>
      <c r="AA495" s="172"/>
      <c r="AB495" s="172"/>
      <c r="AC495" s="172"/>
      <c r="AD495" s="172"/>
      <c r="AE495" s="172"/>
      <c r="AF495" s="172"/>
      <c r="AG495" s="172"/>
      <c r="AH495" s="172"/>
      <c r="AI495" s="172"/>
      <c r="AJ495" s="172"/>
      <c r="AK495" s="172"/>
      <c r="AL495" s="172"/>
      <c r="AM495" s="172"/>
      <c r="AN495" s="172"/>
      <c r="AO495" s="172"/>
      <c r="AP495" s="172"/>
    </row>
    <row r="496" spans="1:42">
      <c r="A496" s="174"/>
      <c r="B496" s="174"/>
      <c r="C496" s="174"/>
      <c r="D496" s="172"/>
      <c r="E496" s="172"/>
      <c r="F496" s="172"/>
      <c r="G496" s="172"/>
      <c r="H496" s="172"/>
      <c r="I496" s="172"/>
      <c r="J496" s="172"/>
      <c r="K496" s="172"/>
      <c r="L496" s="172"/>
      <c r="M496" s="172"/>
      <c r="N496" s="172"/>
      <c r="O496" s="172"/>
      <c r="P496" s="172"/>
      <c r="Q496" s="172"/>
      <c r="R496" s="172"/>
      <c r="S496" s="172"/>
      <c r="T496" s="172"/>
      <c r="U496" s="172"/>
      <c r="V496" s="172"/>
      <c r="W496" s="172"/>
      <c r="X496" s="172"/>
      <c r="Y496" s="172"/>
      <c r="Z496" s="172"/>
      <c r="AA496" s="172"/>
      <c r="AB496" s="172"/>
      <c r="AC496" s="172"/>
      <c r="AD496" s="172"/>
      <c r="AE496" s="172"/>
      <c r="AF496" s="172"/>
      <c r="AG496" s="172"/>
      <c r="AH496" s="172"/>
      <c r="AI496" s="172"/>
      <c r="AJ496" s="172"/>
      <c r="AK496" s="172"/>
      <c r="AL496" s="172"/>
      <c r="AM496" s="172"/>
      <c r="AN496" s="172"/>
      <c r="AO496" s="172"/>
      <c r="AP496" s="172"/>
    </row>
    <row r="497" spans="1:42">
      <c r="A497" s="174"/>
      <c r="B497" s="174"/>
      <c r="C497" s="174"/>
      <c r="D497" s="172"/>
      <c r="E497" s="172"/>
      <c r="F497" s="172"/>
      <c r="G497" s="172"/>
      <c r="H497" s="172"/>
      <c r="I497" s="172"/>
      <c r="J497" s="172"/>
      <c r="K497" s="172"/>
      <c r="L497" s="172"/>
      <c r="M497" s="172"/>
      <c r="N497" s="172"/>
      <c r="O497" s="172"/>
      <c r="P497" s="172"/>
      <c r="Q497" s="172"/>
      <c r="R497" s="172"/>
      <c r="S497" s="172"/>
      <c r="T497" s="172"/>
      <c r="U497" s="172"/>
      <c r="V497" s="172"/>
      <c r="W497" s="172"/>
      <c r="X497" s="172"/>
      <c r="Y497" s="172"/>
      <c r="Z497" s="172"/>
      <c r="AA497" s="172"/>
      <c r="AB497" s="172"/>
      <c r="AC497" s="172"/>
      <c r="AD497" s="172"/>
      <c r="AE497" s="172"/>
      <c r="AF497" s="172"/>
      <c r="AG497" s="172"/>
      <c r="AH497" s="172"/>
      <c r="AI497" s="172"/>
      <c r="AJ497" s="172"/>
      <c r="AK497" s="172"/>
      <c r="AL497" s="172"/>
      <c r="AM497" s="172"/>
      <c r="AN497" s="172"/>
      <c r="AO497" s="172"/>
      <c r="AP497" s="172"/>
    </row>
    <row r="498" spans="1:42">
      <c r="A498" s="174"/>
      <c r="B498" s="174"/>
      <c r="C498" s="174"/>
      <c r="D498" s="172"/>
      <c r="E498" s="172"/>
      <c r="F498" s="172"/>
      <c r="G498" s="172"/>
      <c r="H498" s="172"/>
      <c r="I498" s="172"/>
      <c r="J498" s="172"/>
      <c r="K498" s="172"/>
      <c r="L498" s="172"/>
      <c r="M498" s="172"/>
      <c r="N498" s="172"/>
      <c r="O498" s="172"/>
      <c r="P498" s="172"/>
      <c r="Q498" s="172"/>
      <c r="R498" s="172"/>
      <c r="S498" s="172"/>
      <c r="T498" s="172"/>
      <c r="U498" s="172"/>
      <c r="V498" s="172"/>
      <c r="W498" s="172"/>
      <c r="X498" s="172"/>
      <c r="Y498" s="172"/>
      <c r="Z498" s="172"/>
      <c r="AA498" s="172"/>
      <c r="AB498" s="172"/>
      <c r="AC498" s="172"/>
      <c r="AD498" s="172"/>
      <c r="AE498" s="172"/>
      <c r="AF498" s="172"/>
      <c r="AG498" s="172"/>
      <c r="AH498" s="172"/>
      <c r="AI498" s="172"/>
      <c r="AJ498" s="172"/>
      <c r="AK498" s="172"/>
      <c r="AL498" s="172"/>
      <c r="AM498" s="172"/>
      <c r="AN498" s="172"/>
      <c r="AO498" s="172"/>
      <c r="AP498" s="172"/>
    </row>
    <row r="499" spans="1:42">
      <c r="A499" s="174"/>
      <c r="B499" s="174"/>
      <c r="C499" s="174"/>
      <c r="D499" s="172"/>
      <c r="E499" s="172"/>
      <c r="F499" s="172"/>
      <c r="G499" s="172"/>
      <c r="H499" s="172"/>
      <c r="I499" s="172"/>
      <c r="J499" s="172"/>
      <c r="K499" s="172"/>
      <c r="L499" s="172"/>
      <c r="M499" s="172"/>
      <c r="N499" s="172"/>
      <c r="O499" s="172"/>
      <c r="P499" s="172"/>
      <c r="Q499" s="172"/>
      <c r="R499" s="172"/>
      <c r="S499" s="172"/>
      <c r="T499" s="172"/>
      <c r="U499" s="172"/>
      <c r="V499" s="172"/>
      <c r="W499" s="172"/>
      <c r="X499" s="172"/>
      <c r="Y499" s="172"/>
      <c r="Z499" s="172"/>
      <c r="AA499" s="172"/>
      <c r="AB499" s="172"/>
      <c r="AC499" s="172"/>
      <c r="AD499" s="172"/>
      <c r="AE499" s="172"/>
      <c r="AF499" s="172"/>
      <c r="AG499" s="172"/>
      <c r="AH499" s="172"/>
      <c r="AI499" s="172"/>
      <c r="AJ499" s="172"/>
      <c r="AK499" s="172"/>
      <c r="AL499" s="172"/>
      <c r="AM499" s="172"/>
      <c r="AN499" s="172"/>
      <c r="AO499" s="172"/>
      <c r="AP499" s="172"/>
    </row>
    <row r="500" spans="1:42">
      <c r="A500" s="174"/>
      <c r="B500" s="174"/>
      <c r="C500" s="174"/>
      <c r="D500" s="172"/>
      <c r="E500" s="172"/>
      <c r="F500" s="172"/>
      <c r="G500" s="172"/>
      <c r="H500" s="172"/>
      <c r="I500" s="172"/>
      <c r="J500" s="172"/>
      <c r="K500" s="172"/>
      <c r="L500" s="172"/>
      <c r="M500" s="172"/>
      <c r="N500" s="172"/>
      <c r="O500" s="172"/>
      <c r="P500" s="172"/>
      <c r="Q500" s="172"/>
      <c r="R500" s="172"/>
      <c r="S500" s="172"/>
      <c r="T500" s="172"/>
      <c r="U500" s="172"/>
      <c r="V500" s="172"/>
      <c r="W500" s="172"/>
      <c r="X500" s="172"/>
      <c r="Y500" s="172"/>
      <c r="Z500" s="172"/>
      <c r="AA500" s="172"/>
      <c r="AB500" s="172"/>
      <c r="AC500" s="172"/>
      <c r="AD500" s="172"/>
      <c r="AE500" s="172"/>
      <c r="AF500" s="172"/>
      <c r="AG500" s="172"/>
      <c r="AH500" s="172"/>
      <c r="AI500" s="172"/>
      <c r="AJ500" s="172"/>
      <c r="AK500" s="172"/>
      <c r="AL500" s="172"/>
      <c r="AM500" s="172"/>
      <c r="AN500" s="172"/>
      <c r="AO500" s="172"/>
      <c r="AP500" s="172"/>
    </row>
    <row r="501" spans="1:42">
      <c r="A501" s="174"/>
      <c r="B501" s="174"/>
      <c r="C501" s="174"/>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2"/>
      <c r="AL501" s="172"/>
      <c r="AM501" s="172"/>
      <c r="AN501" s="172"/>
      <c r="AO501" s="172"/>
      <c r="AP501" s="172"/>
    </row>
    <row r="502" spans="1:42">
      <c r="A502" s="174"/>
      <c r="B502" s="174"/>
      <c r="C502" s="174"/>
      <c r="D502" s="172"/>
      <c r="E502" s="172"/>
      <c r="F502" s="172"/>
      <c r="G502" s="172"/>
      <c r="H502" s="172"/>
      <c r="I502" s="172"/>
      <c r="J502" s="172"/>
      <c r="K502" s="172"/>
      <c r="L502" s="172"/>
      <c r="M502" s="172"/>
      <c r="N502" s="172"/>
      <c r="O502" s="172"/>
      <c r="P502" s="172"/>
      <c r="Q502" s="172"/>
      <c r="R502" s="172"/>
      <c r="S502" s="172"/>
      <c r="T502" s="172"/>
      <c r="U502" s="172"/>
      <c r="V502" s="172"/>
      <c r="W502" s="172"/>
      <c r="X502" s="172"/>
      <c r="Y502" s="172"/>
      <c r="Z502" s="172"/>
      <c r="AA502" s="172"/>
      <c r="AB502" s="172"/>
      <c r="AC502" s="172"/>
      <c r="AD502" s="172"/>
      <c r="AE502" s="172"/>
      <c r="AF502" s="172"/>
      <c r="AG502" s="172"/>
      <c r="AH502" s="172"/>
      <c r="AI502" s="172"/>
      <c r="AJ502" s="172"/>
      <c r="AK502" s="172"/>
      <c r="AL502" s="172"/>
      <c r="AM502" s="172"/>
      <c r="AN502" s="172"/>
      <c r="AO502" s="172"/>
      <c r="AP502" s="172"/>
    </row>
    <row r="503" spans="1:42">
      <c r="A503" s="174"/>
      <c r="B503" s="174"/>
      <c r="C503" s="174"/>
      <c r="D503" s="172"/>
      <c r="E503" s="172"/>
      <c r="F503" s="172"/>
      <c r="G503" s="172"/>
      <c r="H503" s="172"/>
      <c r="I503" s="172"/>
      <c r="J503" s="172"/>
      <c r="K503" s="172"/>
      <c r="L503" s="172"/>
      <c r="M503" s="172"/>
      <c r="N503" s="172"/>
      <c r="O503" s="172"/>
      <c r="P503" s="172"/>
      <c r="Q503" s="172"/>
      <c r="R503" s="172"/>
      <c r="S503" s="172"/>
      <c r="T503" s="172"/>
      <c r="U503" s="172"/>
      <c r="V503" s="172"/>
      <c r="W503" s="172"/>
      <c r="X503" s="172"/>
      <c r="Y503" s="172"/>
      <c r="Z503" s="172"/>
      <c r="AA503" s="172"/>
      <c r="AB503" s="172"/>
      <c r="AC503" s="172"/>
      <c r="AD503" s="172"/>
      <c r="AE503" s="172"/>
      <c r="AF503" s="172"/>
      <c r="AG503" s="172"/>
      <c r="AH503" s="172"/>
      <c r="AI503" s="172"/>
      <c r="AJ503" s="172"/>
      <c r="AK503" s="172"/>
      <c r="AL503" s="172"/>
      <c r="AM503" s="172"/>
      <c r="AN503" s="172"/>
      <c r="AO503" s="172"/>
      <c r="AP503" s="172"/>
    </row>
    <row r="504" spans="1:42">
      <c r="A504" s="174"/>
      <c r="B504" s="174"/>
      <c r="C504" s="174"/>
      <c r="D504" s="172"/>
      <c r="E504" s="172"/>
      <c r="F504" s="172"/>
      <c r="G504" s="172"/>
      <c r="H504" s="172"/>
      <c r="I504" s="172"/>
      <c r="J504" s="172"/>
      <c r="K504" s="172"/>
      <c r="L504" s="172"/>
      <c r="M504" s="172"/>
      <c r="N504" s="172"/>
      <c r="O504" s="172"/>
      <c r="P504" s="172"/>
      <c r="Q504" s="172"/>
      <c r="R504" s="172"/>
      <c r="S504" s="172"/>
      <c r="T504" s="172"/>
      <c r="U504" s="172"/>
      <c r="V504" s="172"/>
      <c r="W504" s="172"/>
      <c r="X504" s="172"/>
      <c r="Y504" s="172"/>
      <c r="Z504" s="172"/>
      <c r="AA504" s="172"/>
      <c r="AB504" s="172"/>
      <c r="AC504" s="172"/>
      <c r="AD504" s="172"/>
      <c r="AE504" s="172"/>
      <c r="AF504" s="172"/>
      <c r="AG504" s="172"/>
      <c r="AH504" s="172"/>
      <c r="AI504" s="172"/>
      <c r="AJ504" s="172"/>
      <c r="AK504" s="172"/>
      <c r="AL504" s="172"/>
      <c r="AM504" s="172"/>
      <c r="AN504" s="172"/>
      <c r="AO504" s="172"/>
      <c r="AP504" s="172"/>
    </row>
    <row r="505" spans="1:42">
      <c r="A505" s="174"/>
      <c r="B505" s="174"/>
      <c r="C505" s="174"/>
      <c r="D505" s="172"/>
      <c r="E505" s="172"/>
      <c r="F505" s="172"/>
      <c r="G505" s="172"/>
      <c r="H505" s="172"/>
      <c r="I505" s="172"/>
      <c r="J505" s="172"/>
      <c r="K505" s="172"/>
      <c r="L505" s="172"/>
      <c r="M505" s="172"/>
      <c r="N505" s="172"/>
      <c r="O505" s="172"/>
      <c r="P505" s="172"/>
      <c r="Q505" s="172"/>
      <c r="R505" s="172"/>
      <c r="S505" s="172"/>
      <c r="T505" s="172"/>
      <c r="U505" s="172"/>
      <c r="V505" s="172"/>
      <c r="W505" s="172"/>
      <c r="X505" s="172"/>
      <c r="Y505" s="172"/>
      <c r="Z505" s="172"/>
      <c r="AA505" s="172"/>
      <c r="AB505" s="172"/>
      <c r="AC505" s="172"/>
      <c r="AD505" s="172"/>
      <c r="AE505" s="172"/>
      <c r="AF505" s="172"/>
      <c r="AG505" s="172"/>
      <c r="AH505" s="172"/>
      <c r="AI505" s="172"/>
      <c r="AJ505" s="172"/>
      <c r="AK505" s="172"/>
      <c r="AL505" s="172"/>
      <c r="AM505" s="172"/>
      <c r="AN505" s="172"/>
      <c r="AO505" s="172"/>
      <c r="AP505" s="172"/>
    </row>
    <row r="506" spans="1:42">
      <c r="A506" s="174"/>
      <c r="B506" s="174"/>
      <c r="C506" s="174"/>
      <c r="D506" s="172"/>
      <c r="E506" s="172"/>
      <c r="F506" s="172"/>
      <c r="G506" s="172"/>
      <c r="H506" s="172"/>
      <c r="I506" s="172"/>
      <c r="J506" s="172"/>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2"/>
      <c r="AN506" s="172"/>
      <c r="AO506" s="172"/>
      <c r="AP506" s="172"/>
    </row>
    <row r="507" spans="1:42">
      <c r="A507" s="174"/>
      <c r="B507" s="174"/>
      <c r="C507" s="174"/>
      <c r="D507" s="172"/>
      <c r="E507" s="172"/>
      <c r="F507" s="172"/>
      <c r="G507" s="172"/>
      <c r="H507" s="172"/>
      <c r="I507" s="172"/>
      <c r="J507" s="172"/>
      <c r="K507" s="172"/>
      <c r="L507" s="172"/>
      <c r="M507" s="172"/>
      <c r="N507" s="172"/>
      <c r="O507" s="172"/>
      <c r="P507" s="172"/>
      <c r="Q507" s="172"/>
      <c r="R507" s="172"/>
      <c r="S507" s="172"/>
      <c r="T507" s="172"/>
      <c r="U507" s="172"/>
      <c r="V507" s="172"/>
      <c r="W507" s="172"/>
      <c r="X507" s="172"/>
      <c r="Y507" s="172"/>
      <c r="Z507" s="172"/>
      <c r="AA507" s="172"/>
      <c r="AB507" s="172"/>
      <c r="AC507" s="172"/>
      <c r="AD507" s="172"/>
      <c r="AE507" s="172"/>
      <c r="AF507" s="172"/>
      <c r="AG507" s="172"/>
      <c r="AH507" s="172"/>
      <c r="AI507" s="172"/>
      <c r="AJ507" s="172"/>
      <c r="AK507" s="172"/>
      <c r="AL507" s="172"/>
      <c r="AM507" s="172"/>
      <c r="AN507" s="172"/>
      <c r="AO507" s="172"/>
      <c r="AP507" s="172"/>
    </row>
    <row r="508" spans="1:42">
      <c r="A508" s="174"/>
      <c r="B508" s="174"/>
      <c r="C508" s="174"/>
      <c r="D508" s="172"/>
      <c r="E508" s="172"/>
      <c r="F508" s="172"/>
      <c r="G508" s="172"/>
      <c r="H508" s="172"/>
      <c r="I508" s="172"/>
      <c r="J508" s="172"/>
      <c r="K508" s="172"/>
      <c r="L508" s="172"/>
      <c r="M508" s="172"/>
      <c r="N508" s="172"/>
      <c r="O508" s="172"/>
      <c r="P508" s="172"/>
      <c r="Q508" s="172"/>
      <c r="R508" s="172"/>
      <c r="S508" s="172"/>
      <c r="T508" s="172"/>
      <c r="U508" s="172"/>
      <c r="V508" s="172"/>
      <c r="W508" s="172"/>
      <c r="X508" s="172"/>
      <c r="Y508" s="172"/>
      <c r="Z508" s="172"/>
      <c r="AA508" s="172"/>
      <c r="AB508" s="172"/>
      <c r="AC508" s="172"/>
      <c r="AD508" s="172"/>
      <c r="AE508" s="172"/>
      <c r="AF508" s="172"/>
      <c r="AG508" s="172"/>
      <c r="AH508" s="172"/>
      <c r="AI508" s="172"/>
      <c r="AJ508" s="172"/>
      <c r="AK508" s="172"/>
      <c r="AL508" s="172"/>
      <c r="AM508" s="172"/>
      <c r="AN508" s="172"/>
      <c r="AO508" s="172"/>
      <c r="AP508" s="172"/>
    </row>
    <row r="509" spans="1:42">
      <c r="A509" s="174"/>
      <c r="B509" s="174"/>
      <c r="C509" s="174"/>
      <c r="D509" s="172"/>
      <c r="E509" s="172"/>
      <c r="F509" s="172"/>
      <c r="G509" s="172"/>
      <c r="H509" s="172"/>
      <c r="I509" s="172"/>
      <c r="J509" s="172"/>
      <c r="K509" s="172"/>
      <c r="L509" s="172"/>
      <c r="M509" s="172"/>
      <c r="N509" s="172"/>
      <c r="O509" s="172"/>
      <c r="P509" s="172"/>
      <c r="Q509" s="172"/>
      <c r="R509" s="172"/>
      <c r="S509" s="172"/>
      <c r="T509" s="172"/>
      <c r="U509" s="172"/>
      <c r="V509" s="172"/>
      <c r="W509" s="172"/>
      <c r="X509" s="172"/>
      <c r="Y509" s="172"/>
      <c r="Z509" s="172"/>
      <c r="AA509" s="172"/>
      <c r="AB509" s="172"/>
      <c r="AC509" s="172"/>
      <c r="AD509" s="172"/>
      <c r="AE509" s="172"/>
      <c r="AF509" s="172"/>
      <c r="AG509" s="172"/>
      <c r="AH509" s="172"/>
      <c r="AI509" s="172"/>
      <c r="AJ509" s="172"/>
      <c r="AK509" s="172"/>
      <c r="AL509" s="172"/>
      <c r="AM509" s="172"/>
      <c r="AN509" s="172"/>
      <c r="AO509" s="172"/>
      <c r="AP509" s="172"/>
    </row>
    <row r="510" spans="1:42">
      <c r="A510" s="174"/>
      <c r="B510" s="174"/>
      <c r="C510" s="174"/>
      <c r="D510" s="172"/>
      <c r="E510" s="172"/>
      <c r="F510" s="172"/>
      <c r="G510" s="172"/>
      <c r="H510" s="172"/>
      <c r="I510" s="172"/>
      <c r="J510" s="172"/>
      <c r="K510" s="172"/>
      <c r="L510" s="172"/>
      <c r="M510" s="172"/>
      <c r="N510" s="172"/>
      <c r="O510" s="172"/>
      <c r="P510" s="172"/>
      <c r="Q510" s="172"/>
      <c r="R510" s="172"/>
      <c r="S510" s="172"/>
      <c r="T510" s="172"/>
      <c r="U510" s="172"/>
      <c r="V510" s="172"/>
      <c r="W510" s="172"/>
      <c r="X510" s="172"/>
      <c r="Y510" s="172"/>
      <c r="Z510" s="172"/>
      <c r="AA510" s="172"/>
      <c r="AB510" s="172"/>
      <c r="AC510" s="172"/>
      <c r="AD510" s="172"/>
      <c r="AE510" s="172"/>
      <c r="AF510" s="172"/>
      <c r="AG510" s="172"/>
      <c r="AH510" s="172"/>
      <c r="AI510" s="172"/>
      <c r="AJ510" s="172"/>
      <c r="AK510" s="172"/>
      <c r="AL510" s="172"/>
      <c r="AM510" s="172"/>
      <c r="AN510" s="172"/>
      <c r="AO510" s="172"/>
      <c r="AP510" s="172"/>
    </row>
    <row r="511" spans="1:42">
      <c r="A511" s="174"/>
      <c r="B511" s="174"/>
      <c r="C511" s="174"/>
      <c r="D511" s="172"/>
      <c r="E511" s="172"/>
      <c r="F511" s="172"/>
      <c r="G511" s="172"/>
      <c r="H511" s="172"/>
      <c r="I511" s="172"/>
      <c r="J511" s="172"/>
      <c r="K511" s="172"/>
      <c r="L511" s="172"/>
      <c r="M511" s="172"/>
      <c r="N511" s="172"/>
      <c r="O511" s="172"/>
      <c r="P511" s="172"/>
      <c r="Q511" s="172"/>
      <c r="R511" s="172"/>
      <c r="S511" s="172"/>
      <c r="T511" s="172"/>
      <c r="U511" s="172"/>
      <c r="V511" s="172"/>
      <c r="W511" s="172"/>
      <c r="X511" s="172"/>
      <c r="Y511" s="172"/>
      <c r="Z511" s="172"/>
      <c r="AA511" s="172"/>
      <c r="AB511" s="172"/>
      <c r="AC511" s="172"/>
      <c r="AD511" s="172"/>
      <c r="AE511" s="172"/>
      <c r="AF511" s="172"/>
      <c r="AG511" s="172"/>
      <c r="AH511" s="172"/>
      <c r="AI511" s="172"/>
      <c r="AJ511" s="172"/>
      <c r="AK511" s="172"/>
      <c r="AL511" s="172"/>
      <c r="AM511" s="172"/>
      <c r="AN511" s="172"/>
      <c r="AO511" s="172"/>
      <c r="AP511" s="172"/>
    </row>
    <row r="512" spans="1:42">
      <c r="A512" s="174"/>
      <c r="B512" s="174"/>
      <c r="C512" s="174"/>
      <c r="D512" s="172"/>
      <c r="E512" s="172"/>
      <c r="F512" s="172"/>
      <c r="G512" s="172"/>
      <c r="H512" s="172"/>
      <c r="I512" s="172"/>
      <c r="J512" s="172"/>
      <c r="K512" s="172"/>
      <c r="L512" s="172"/>
      <c r="M512" s="172"/>
      <c r="N512" s="172"/>
      <c r="O512" s="172"/>
      <c r="P512" s="172"/>
      <c r="Q512" s="172"/>
      <c r="R512" s="172"/>
      <c r="S512" s="172"/>
      <c r="T512" s="172"/>
      <c r="U512" s="172"/>
      <c r="V512" s="172"/>
      <c r="W512" s="172"/>
      <c r="X512" s="172"/>
      <c r="Y512" s="172"/>
      <c r="Z512" s="172"/>
      <c r="AA512" s="172"/>
      <c r="AB512" s="172"/>
      <c r="AC512" s="172"/>
      <c r="AD512" s="172"/>
      <c r="AE512" s="172"/>
      <c r="AF512" s="172"/>
      <c r="AG512" s="172"/>
      <c r="AH512" s="172"/>
      <c r="AI512" s="172"/>
      <c r="AJ512" s="172"/>
      <c r="AK512" s="172"/>
      <c r="AL512" s="172"/>
      <c r="AM512" s="172"/>
      <c r="AN512" s="172"/>
      <c r="AO512" s="172"/>
      <c r="AP512" s="172"/>
    </row>
    <row r="513" spans="1:42">
      <c r="A513" s="174"/>
      <c r="B513" s="174"/>
      <c r="C513" s="174"/>
      <c r="D513" s="172"/>
      <c r="E513" s="172"/>
      <c r="F513" s="172"/>
      <c r="G513" s="172"/>
      <c r="H513" s="172"/>
      <c r="I513" s="172"/>
      <c r="J513" s="172"/>
      <c r="K513" s="172"/>
      <c r="L513" s="172"/>
      <c r="M513" s="172"/>
      <c r="N513" s="172"/>
      <c r="O513" s="172"/>
      <c r="P513" s="172"/>
      <c r="Q513" s="172"/>
      <c r="R513" s="172"/>
      <c r="S513" s="172"/>
      <c r="T513" s="172"/>
      <c r="U513" s="172"/>
      <c r="V513" s="172"/>
      <c r="W513" s="172"/>
      <c r="X513" s="172"/>
      <c r="Y513" s="172"/>
      <c r="Z513" s="172"/>
      <c r="AA513" s="172"/>
      <c r="AB513" s="172"/>
      <c r="AC513" s="172"/>
      <c r="AD513" s="172"/>
      <c r="AE513" s="172"/>
      <c r="AF513" s="172"/>
      <c r="AG513" s="172"/>
      <c r="AH513" s="172"/>
      <c r="AI513" s="172"/>
      <c r="AJ513" s="172"/>
      <c r="AK513" s="172"/>
      <c r="AL513" s="172"/>
      <c r="AM513" s="172"/>
      <c r="AN513" s="172"/>
      <c r="AO513" s="172"/>
      <c r="AP513" s="172"/>
    </row>
    <row r="514" spans="1:42">
      <c r="A514" s="174"/>
      <c r="B514" s="174"/>
      <c r="C514" s="174"/>
      <c r="D514" s="172"/>
      <c r="E514" s="172"/>
      <c r="F514" s="172"/>
      <c r="G514" s="172"/>
      <c r="H514" s="172"/>
      <c r="I514" s="172"/>
      <c r="J514" s="172"/>
      <c r="K514" s="172"/>
      <c r="L514" s="172"/>
      <c r="M514" s="172"/>
      <c r="N514" s="172"/>
      <c r="O514" s="172"/>
      <c r="P514" s="172"/>
      <c r="Q514" s="172"/>
      <c r="R514" s="172"/>
      <c r="S514" s="172"/>
      <c r="T514" s="172"/>
      <c r="U514" s="172"/>
      <c r="V514" s="172"/>
      <c r="W514" s="172"/>
      <c r="X514" s="172"/>
      <c r="Y514" s="172"/>
      <c r="Z514" s="172"/>
      <c r="AA514" s="172"/>
      <c r="AB514" s="172"/>
      <c r="AC514" s="172"/>
      <c r="AD514" s="172"/>
      <c r="AE514" s="172"/>
      <c r="AF514" s="172"/>
      <c r="AG514" s="172"/>
      <c r="AH514" s="172"/>
      <c r="AI514" s="172"/>
      <c r="AJ514" s="172"/>
      <c r="AK514" s="172"/>
      <c r="AL514" s="172"/>
      <c r="AM514" s="172"/>
      <c r="AN514" s="172"/>
      <c r="AO514" s="172"/>
      <c r="AP514" s="172"/>
    </row>
    <row r="515" spans="1:42">
      <c r="A515" s="174"/>
      <c r="B515" s="174"/>
      <c r="C515" s="174"/>
      <c r="D515" s="172"/>
      <c r="E515" s="172"/>
      <c r="F515" s="172"/>
      <c r="G515" s="172"/>
      <c r="H515" s="172"/>
      <c r="I515" s="172"/>
      <c r="J515" s="172"/>
      <c r="K515" s="172"/>
      <c r="L515" s="172"/>
      <c r="M515" s="172"/>
      <c r="N515" s="172"/>
      <c r="O515" s="172"/>
      <c r="P515" s="172"/>
      <c r="Q515" s="172"/>
      <c r="R515" s="172"/>
      <c r="S515" s="172"/>
      <c r="T515" s="172"/>
      <c r="U515" s="172"/>
      <c r="V515" s="172"/>
      <c r="W515" s="172"/>
      <c r="X515" s="172"/>
      <c r="Y515" s="172"/>
      <c r="Z515" s="172"/>
      <c r="AA515" s="172"/>
      <c r="AB515" s="172"/>
      <c r="AC515" s="172"/>
      <c r="AD515" s="172"/>
      <c r="AE515" s="172"/>
      <c r="AF515" s="172"/>
      <c r="AG515" s="172"/>
      <c r="AH515" s="172"/>
      <c r="AI515" s="172"/>
      <c r="AJ515" s="172"/>
      <c r="AK515" s="172"/>
      <c r="AL515" s="172"/>
      <c r="AM515" s="172"/>
      <c r="AN515" s="172"/>
      <c r="AO515" s="172"/>
      <c r="AP515" s="172"/>
    </row>
    <row r="516" spans="1:42">
      <c r="A516" s="174"/>
      <c r="B516" s="174"/>
      <c r="C516" s="174"/>
      <c r="D516" s="172"/>
      <c r="E516" s="172"/>
      <c r="F516" s="172"/>
      <c r="G516" s="172"/>
      <c r="H516" s="172"/>
      <c r="I516" s="172"/>
      <c r="J516" s="172"/>
      <c r="K516" s="172"/>
      <c r="L516" s="172"/>
      <c r="M516" s="172"/>
      <c r="N516" s="172"/>
      <c r="O516" s="172"/>
      <c r="P516" s="172"/>
      <c r="Q516" s="172"/>
      <c r="R516" s="172"/>
      <c r="S516" s="172"/>
      <c r="T516" s="172"/>
      <c r="U516" s="172"/>
      <c r="V516" s="172"/>
      <c r="W516" s="172"/>
      <c r="X516" s="172"/>
      <c r="Y516" s="172"/>
      <c r="Z516" s="172"/>
      <c r="AA516" s="172"/>
      <c r="AB516" s="172"/>
      <c r="AC516" s="172"/>
      <c r="AD516" s="172"/>
      <c r="AE516" s="172"/>
      <c r="AF516" s="172"/>
      <c r="AG516" s="172"/>
      <c r="AH516" s="172"/>
      <c r="AI516" s="172"/>
      <c r="AJ516" s="172"/>
      <c r="AK516" s="172"/>
      <c r="AL516" s="172"/>
      <c r="AM516" s="172"/>
      <c r="AN516" s="172"/>
      <c r="AO516" s="172"/>
      <c r="AP516" s="172"/>
    </row>
    <row r="517" spans="1:42">
      <c r="A517" s="174"/>
      <c r="B517" s="174"/>
      <c r="C517" s="174"/>
      <c r="D517" s="172"/>
      <c r="E517" s="172"/>
      <c r="F517" s="172"/>
      <c r="G517" s="172"/>
      <c r="H517" s="172"/>
      <c r="I517" s="172"/>
      <c r="J517" s="172"/>
      <c r="K517" s="172"/>
      <c r="L517" s="172"/>
      <c r="M517" s="172"/>
      <c r="N517" s="172"/>
      <c r="O517" s="172"/>
      <c r="P517" s="172"/>
      <c r="Q517" s="172"/>
      <c r="R517" s="172"/>
      <c r="S517" s="172"/>
      <c r="T517" s="172"/>
      <c r="U517" s="172"/>
      <c r="V517" s="172"/>
      <c r="W517" s="172"/>
      <c r="X517" s="172"/>
      <c r="Y517" s="172"/>
      <c r="Z517" s="172"/>
      <c r="AA517" s="172"/>
      <c r="AB517" s="172"/>
      <c r="AC517" s="172"/>
      <c r="AD517" s="172"/>
      <c r="AE517" s="172"/>
      <c r="AF517" s="172"/>
      <c r="AG517" s="172"/>
      <c r="AH517" s="172"/>
      <c r="AI517" s="172"/>
      <c r="AJ517" s="172"/>
      <c r="AK517" s="172"/>
      <c r="AL517" s="172"/>
      <c r="AM517" s="172"/>
      <c r="AN517" s="172"/>
      <c r="AO517" s="172"/>
      <c r="AP517" s="172"/>
    </row>
    <row r="518" spans="1:42">
      <c r="A518" s="174"/>
      <c r="B518" s="174"/>
      <c r="C518" s="174"/>
      <c r="D518" s="172"/>
      <c r="E518" s="172"/>
      <c r="F518" s="172"/>
      <c r="G518" s="172"/>
      <c r="H518" s="172"/>
      <c r="I518" s="172"/>
      <c r="J518" s="172"/>
      <c r="K518" s="172"/>
      <c r="L518" s="172"/>
      <c r="M518" s="172"/>
      <c r="N518" s="172"/>
      <c r="O518" s="172"/>
      <c r="P518" s="172"/>
      <c r="Q518" s="172"/>
      <c r="R518" s="172"/>
      <c r="S518" s="172"/>
      <c r="T518" s="172"/>
      <c r="U518" s="172"/>
      <c r="V518" s="172"/>
      <c r="W518" s="172"/>
      <c r="X518" s="172"/>
      <c r="Y518" s="172"/>
      <c r="Z518" s="172"/>
      <c r="AA518" s="172"/>
      <c r="AB518" s="172"/>
      <c r="AC518" s="172"/>
      <c r="AD518" s="172"/>
      <c r="AE518" s="172"/>
      <c r="AF518" s="172"/>
      <c r="AG518" s="172"/>
      <c r="AH518" s="172"/>
      <c r="AI518" s="172"/>
      <c r="AJ518" s="172"/>
      <c r="AK518" s="172"/>
      <c r="AL518" s="172"/>
      <c r="AM518" s="172"/>
      <c r="AN518" s="172"/>
      <c r="AO518" s="172"/>
      <c r="AP518" s="172"/>
    </row>
    <row r="519" spans="1:42">
      <c r="A519" s="174"/>
      <c r="B519" s="174"/>
      <c r="C519" s="174"/>
      <c r="D519" s="172"/>
      <c r="E519" s="172"/>
      <c r="F519" s="172"/>
      <c r="G519" s="172"/>
      <c r="H519" s="172"/>
      <c r="I519" s="172"/>
      <c r="J519" s="172"/>
      <c r="K519" s="172"/>
      <c r="L519" s="172"/>
      <c r="M519" s="172"/>
      <c r="N519" s="172"/>
      <c r="O519" s="172"/>
      <c r="P519" s="172"/>
      <c r="Q519" s="172"/>
      <c r="R519" s="172"/>
      <c r="S519" s="172"/>
      <c r="T519" s="172"/>
      <c r="U519" s="172"/>
      <c r="V519" s="172"/>
      <c r="W519" s="172"/>
      <c r="X519" s="172"/>
      <c r="Y519" s="172"/>
      <c r="Z519" s="172"/>
      <c r="AA519" s="172"/>
      <c r="AB519" s="172"/>
      <c r="AC519" s="172"/>
      <c r="AD519" s="172"/>
      <c r="AE519" s="172"/>
      <c r="AF519" s="172"/>
      <c r="AG519" s="172"/>
      <c r="AH519" s="172"/>
      <c r="AI519" s="172"/>
      <c r="AJ519" s="172"/>
      <c r="AK519" s="172"/>
      <c r="AL519" s="172"/>
      <c r="AM519" s="172"/>
      <c r="AN519" s="172"/>
      <c r="AO519" s="172"/>
      <c r="AP519" s="172"/>
    </row>
    <row r="520" spans="1:42">
      <c r="A520" s="174"/>
      <c r="B520" s="174"/>
      <c r="C520" s="174"/>
      <c r="D520" s="172"/>
      <c r="E520" s="172"/>
      <c r="F520" s="172"/>
      <c r="G520" s="172"/>
      <c r="H520" s="172"/>
      <c r="I520" s="172"/>
      <c r="J520" s="172"/>
      <c r="K520" s="172"/>
      <c r="L520" s="172"/>
      <c r="M520" s="172"/>
      <c r="N520" s="172"/>
      <c r="O520" s="172"/>
      <c r="P520" s="172"/>
      <c r="Q520" s="172"/>
      <c r="R520" s="172"/>
      <c r="S520" s="172"/>
      <c r="T520" s="172"/>
      <c r="U520" s="172"/>
      <c r="V520" s="172"/>
      <c r="W520" s="172"/>
      <c r="X520" s="172"/>
      <c r="Y520" s="172"/>
      <c r="Z520" s="172"/>
      <c r="AA520" s="172"/>
      <c r="AB520" s="172"/>
      <c r="AC520" s="172"/>
      <c r="AD520" s="172"/>
      <c r="AE520" s="172"/>
      <c r="AF520" s="172"/>
      <c r="AG520" s="172"/>
      <c r="AH520" s="172"/>
      <c r="AI520" s="172"/>
      <c r="AJ520" s="172"/>
      <c r="AK520" s="172"/>
      <c r="AL520" s="172"/>
      <c r="AM520" s="172"/>
      <c r="AN520" s="172"/>
      <c r="AO520" s="172"/>
      <c r="AP520" s="172"/>
    </row>
    <row r="521" spans="1:42">
      <c r="A521" s="174"/>
      <c r="B521" s="174"/>
      <c r="C521" s="174"/>
      <c r="D521" s="172"/>
      <c r="E521" s="172"/>
      <c r="F521" s="172"/>
      <c r="G521" s="172"/>
      <c r="H521" s="172"/>
      <c r="I521" s="172"/>
      <c r="J521" s="172"/>
      <c r="K521" s="172"/>
      <c r="L521" s="172"/>
      <c r="M521" s="172"/>
      <c r="N521" s="172"/>
      <c r="O521" s="172"/>
      <c r="P521" s="172"/>
      <c r="Q521" s="172"/>
      <c r="R521" s="172"/>
      <c r="S521" s="172"/>
      <c r="T521" s="172"/>
      <c r="U521" s="172"/>
      <c r="V521" s="172"/>
      <c r="W521" s="172"/>
      <c r="X521" s="172"/>
      <c r="Y521" s="172"/>
      <c r="Z521" s="172"/>
      <c r="AA521" s="172"/>
      <c r="AB521" s="172"/>
      <c r="AC521" s="172"/>
      <c r="AD521" s="172"/>
      <c r="AE521" s="172"/>
      <c r="AF521" s="172"/>
      <c r="AG521" s="172"/>
      <c r="AH521" s="172"/>
      <c r="AI521" s="172"/>
      <c r="AJ521" s="172"/>
      <c r="AK521" s="172"/>
      <c r="AL521" s="172"/>
      <c r="AM521" s="172"/>
      <c r="AN521" s="172"/>
      <c r="AO521" s="172"/>
      <c r="AP521" s="172"/>
    </row>
    <row r="522" spans="1:42">
      <c r="A522" s="174"/>
      <c r="B522" s="174"/>
      <c r="C522" s="174"/>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2"/>
      <c r="AL522" s="172"/>
      <c r="AM522" s="172"/>
      <c r="AN522" s="172"/>
      <c r="AO522" s="172"/>
      <c r="AP522" s="172"/>
    </row>
    <row r="523" spans="1:42">
      <c r="A523" s="174"/>
      <c r="B523" s="174"/>
      <c r="C523" s="174"/>
      <c r="D523" s="172"/>
      <c r="E523" s="172"/>
      <c r="F523" s="172"/>
      <c r="G523" s="172"/>
      <c r="H523" s="172"/>
      <c r="I523" s="172"/>
      <c r="J523" s="172"/>
      <c r="K523" s="172"/>
      <c r="L523" s="172"/>
      <c r="M523" s="172"/>
      <c r="N523" s="172"/>
      <c r="O523" s="172"/>
      <c r="P523" s="172"/>
      <c r="Q523" s="172"/>
      <c r="R523" s="172"/>
      <c r="S523" s="172"/>
      <c r="T523" s="172"/>
      <c r="U523" s="172"/>
      <c r="V523" s="172"/>
      <c r="W523" s="172"/>
      <c r="X523" s="172"/>
      <c r="Y523" s="172"/>
      <c r="Z523" s="172"/>
      <c r="AA523" s="172"/>
      <c r="AB523" s="172"/>
      <c r="AC523" s="172"/>
      <c r="AD523" s="172"/>
      <c r="AE523" s="172"/>
      <c r="AF523" s="172"/>
      <c r="AG523" s="172"/>
      <c r="AH523" s="172"/>
      <c r="AI523" s="172"/>
      <c r="AJ523" s="172"/>
      <c r="AK523" s="172"/>
      <c r="AL523" s="172"/>
      <c r="AM523" s="172"/>
      <c r="AN523" s="172"/>
      <c r="AO523" s="172"/>
      <c r="AP523" s="172"/>
    </row>
    <row r="524" spans="1:42">
      <c r="A524" s="174"/>
      <c r="B524" s="174"/>
      <c r="C524" s="174"/>
      <c r="D524" s="172"/>
      <c r="E524" s="172"/>
      <c r="F524" s="172"/>
      <c r="G524" s="172"/>
      <c r="H524" s="172"/>
      <c r="I524" s="172"/>
      <c r="J524" s="172"/>
      <c r="K524" s="172"/>
      <c r="L524" s="172"/>
      <c r="M524" s="172"/>
      <c r="N524" s="172"/>
      <c r="O524" s="172"/>
      <c r="P524" s="172"/>
      <c r="Q524" s="172"/>
      <c r="R524" s="172"/>
      <c r="S524" s="172"/>
      <c r="T524" s="172"/>
      <c r="U524" s="172"/>
      <c r="V524" s="172"/>
      <c r="W524" s="172"/>
      <c r="X524" s="172"/>
      <c r="Y524" s="172"/>
      <c r="Z524" s="172"/>
      <c r="AA524" s="172"/>
      <c r="AB524" s="172"/>
      <c r="AC524" s="172"/>
      <c r="AD524" s="172"/>
      <c r="AE524" s="172"/>
      <c r="AF524" s="172"/>
      <c r="AG524" s="172"/>
      <c r="AH524" s="172"/>
      <c r="AI524" s="172"/>
      <c r="AJ524" s="172"/>
      <c r="AK524" s="172"/>
      <c r="AL524" s="172"/>
      <c r="AM524" s="172"/>
      <c r="AN524" s="172"/>
      <c r="AO524" s="172"/>
      <c r="AP524" s="172"/>
    </row>
    <row r="525" spans="1:42">
      <c r="A525" s="174"/>
      <c r="B525" s="174"/>
      <c r="C525" s="174"/>
      <c r="D525" s="172"/>
      <c r="E525" s="172"/>
      <c r="F525" s="172"/>
      <c r="G525" s="172"/>
      <c r="H525" s="172"/>
      <c r="I525" s="172"/>
      <c r="J525" s="172"/>
      <c r="K525" s="172"/>
      <c r="L525" s="172"/>
      <c r="M525" s="172"/>
      <c r="N525" s="172"/>
      <c r="O525" s="172"/>
      <c r="P525" s="172"/>
      <c r="Q525" s="172"/>
      <c r="R525" s="172"/>
      <c r="S525" s="172"/>
      <c r="T525" s="172"/>
      <c r="U525" s="172"/>
      <c r="V525" s="172"/>
      <c r="W525" s="172"/>
      <c r="X525" s="172"/>
      <c r="Y525" s="172"/>
      <c r="Z525" s="172"/>
      <c r="AA525" s="172"/>
      <c r="AB525" s="172"/>
      <c r="AC525" s="172"/>
      <c r="AD525" s="172"/>
      <c r="AE525" s="172"/>
      <c r="AF525" s="172"/>
      <c r="AG525" s="172"/>
      <c r="AH525" s="172"/>
      <c r="AI525" s="172"/>
      <c r="AJ525" s="172"/>
      <c r="AK525" s="172"/>
      <c r="AL525" s="172"/>
      <c r="AM525" s="172"/>
      <c r="AN525" s="172"/>
      <c r="AO525" s="172"/>
      <c r="AP525" s="172"/>
    </row>
    <row r="526" spans="1:42">
      <c r="A526" s="174"/>
      <c r="B526" s="174"/>
      <c r="C526" s="174"/>
      <c r="D526" s="172"/>
      <c r="E526" s="172"/>
      <c r="F526" s="172"/>
      <c r="G526" s="172"/>
      <c r="H526" s="172"/>
      <c r="I526" s="172"/>
      <c r="J526" s="172"/>
      <c r="K526" s="172"/>
      <c r="L526" s="172"/>
      <c r="M526" s="172"/>
      <c r="N526" s="172"/>
      <c r="O526" s="172"/>
      <c r="P526" s="172"/>
      <c r="Q526" s="172"/>
      <c r="R526" s="172"/>
      <c r="S526" s="172"/>
      <c r="T526" s="172"/>
      <c r="U526" s="172"/>
      <c r="V526" s="172"/>
      <c r="W526" s="172"/>
      <c r="X526" s="172"/>
      <c r="Y526" s="172"/>
      <c r="Z526" s="172"/>
      <c r="AA526" s="172"/>
      <c r="AB526" s="172"/>
      <c r="AC526" s="172"/>
      <c r="AD526" s="172"/>
      <c r="AE526" s="172"/>
      <c r="AF526" s="172"/>
      <c r="AG526" s="172"/>
      <c r="AH526" s="172"/>
      <c r="AI526" s="172"/>
      <c r="AJ526" s="172"/>
      <c r="AK526" s="172"/>
      <c r="AL526" s="172"/>
      <c r="AM526" s="172"/>
      <c r="AN526" s="172"/>
      <c r="AO526" s="172"/>
      <c r="AP526" s="172"/>
    </row>
    <row r="527" spans="1:42">
      <c r="A527" s="174"/>
      <c r="B527" s="174"/>
      <c r="C527" s="174"/>
      <c r="D527" s="172"/>
      <c r="E527" s="172"/>
      <c r="F527" s="172"/>
      <c r="G527" s="172"/>
      <c r="H527" s="172"/>
      <c r="I527" s="172"/>
      <c r="J527" s="172"/>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2"/>
      <c r="AN527" s="172"/>
      <c r="AO527" s="172"/>
      <c r="AP527" s="172"/>
    </row>
    <row r="528" spans="1:42">
      <c r="A528" s="174"/>
      <c r="B528" s="174"/>
      <c r="C528" s="174"/>
      <c r="D528" s="172"/>
      <c r="E528" s="172"/>
      <c r="F528" s="172"/>
      <c r="G528" s="172"/>
      <c r="H528" s="172"/>
      <c r="I528" s="172"/>
      <c r="J528" s="172"/>
      <c r="K528" s="172"/>
      <c r="L528" s="172"/>
      <c r="M528" s="172"/>
      <c r="N528" s="172"/>
      <c r="O528" s="172"/>
      <c r="P528" s="172"/>
      <c r="Q528" s="172"/>
      <c r="R528" s="172"/>
      <c r="S528" s="172"/>
      <c r="T528" s="172"/>
      <c r="U528" s="172"/>
      <c r="V528" s="172"/>
      <c r="W528" s="172"/>
      <c r="X528" s="172"/>
      <c r="Y528" s="172"/>
      <c r="Z528" s="172"/>
      <c r="AA528" s="172"/>
      <c r="AB528" s="172"/>
      <c r="AC528" s="172"/>
      <c r="AD528" s="172"/>
      <c r="AE528" s="172"/>
      <c r="AF528" s="172"/>
      <c r="AG528" s="172"/>
      <c r="AH528" s="172"/>
      <c r="AI528" s="172"/>
      <c r="AJ528" s="172"/>
      <c r="AK528" s="172"/>
      <c r="AL528" s="172"/>
      <c r="AM528" s="172"/>
      <c r="AN528" s="172"/>
      <c r="AO528" s="172"/>
      <c r="AP528" s="172"/>
    </row>
    <row r="529" spans="1:42">
      <c r="A529" s="174"/>
      <c r="B529" s="174"/>
      <c r="C529" s="174"/>
      <c r="D529" s="172"/>
      <c r="E529" s="172"/>
      <c r="F529" s="172"/>
      <c r="G529" s="172"/>
      <c r="H529" s="172"/>
      <c r="I529" s="172"/>
      <c r="J529" s="172"/>
      <c r="K529" s="172"/>
      <c r="L529" s="172"/>
      <c r="M529" s="172"/>
      <c r="N529" s="172"/>
      <c r="O529" s="172"/>
      <c r="P529" s="172"/>
      <c r="Q529" s="172"/>
      <c r="R529" s="172"/>
      <c r="S529" s="172"/>
      <c r="T529" s="172"/>
      <c r="U529" s="172"/>
      <c r="V529" s="172"/>
      <c r="W529" s="172"/>
      <c r="X529" s="172"/>
      <c r="Y529" s="172"/>
      <c r="Z529" s="172"/>
      <c r="AA529" s="172"/>
      <c r="AB529" s="172"/>
      <c r="AC529" s="172"/>
      <c r="AD529" s="172"/>
      <c r="AE529" s="172"/>
      <c r="AF529" s="172"/>
      <c r="AG529" s="172"/>
      <c r="AH529" s="172"/>
      <c r="AI529" s="172"/>
      <c r="AJ529" s="172"/>
      <c r="AK529" s="172"/>
      <c r="AL529" s="172"/>
      <c r="AM529" s="172"/>
      <c r="AN529" s="172"/>
      <c r="AO529" s="172"/>
      <c r="AP529" s="172"/>
    </row>
    <row r="530" spans="1:42">
      <c r="A530" s="174"/>
      <c r="B530" s="174"/>
      <c r="C530" s="174"/>
      <c r="D530" s="172"/>
      <c r="E530" s="172"/>
      <c r="F530" s="172"/>
      <c r="G530" s="172"/>
      <c r="H530" s="172"/>
      <c r="I530" s="172"/>
      <c r="J530" s="172"/>
      <c r="K530" s="172"/>
      <c r="L530" s="172"/>
      <c r="M530" s="172"/>
      <c r="N530" s="172"/>
      <c r="O530" s="172"/>
      <c r="P530" s="172"/>
      <c r="Q530" s="172"/>
      <c r="R530" s="172"/>
      <c r="S530" s="172"/>
      <c r="T530" s="172"/>
      <c r="U530" s="172"/>
      <c r="V530" s="172"/>
      <c r="W530" s="172"/>
      <c r="X530" s="172"/>
      <c r="Y530" s="172"/>
      <c r="Z530" s="172"/>
      <c r="AA530" s="172"/>
      <c r="AB530" s="172"/>
      <c r="AC530" s="172"/>
      <c r="AD530" s="172"/>
      <c r="AE530" s="172"/>
      <c r="AF530" s="172"/>
      <c r="AG530" s="172"/>
      <c r="AH530" s="172"/>
      <c r="AI530" s="172"/>
      <c r="AJ530" s="172"/>
      <c r="AK530" s="172"/>
      <c r="AL530" s="172"/>
      <c r="AM530" s="172"/>
      <c r="AN530" s="172"/>
      <c r="AO530" s="172"/>
      <c r="AP530" s="172"/>
    </row>
    <row r="531" spans="1:42">
      <c r="A531" s="174"/>
      <c r="B531" s="174"/>
      <c r="C531" s="174"/>
      <c r="D531" s="172"/>
      <c r="E531" s="172"/>
      <c r="F531" s="172"/>
      <c r="G531" s="172"/>
      <c r="H531" s="172"/>
      <c r="I531" s="172"/>
      <c r="J531" s="172"/>
      <c r="K531" s="172"/>
      <c r="L531" s="172"/>
      <c r="M531" s="172"/>
      <c r="N531" s="172"/>
      <c r="O531" s="172"/>
      <c r="P531" s="172"/>
      <c r="Q531" s="172"/>
      <c r="R531" s="172"/>
      <c r="S531" s="172"/>
      <c r="T531" s="172"/>
      <c r="U531" s="172"/>
      <c r="V531" s="172"/>
      <c r="W531" s="172"/>
      <c r="X531" s="172"/>
      <c r="Y531" s="172"/>
      <c r="Z531" s="172"/>
      <c r="AA531" s="172"/>
      <c r="AB531" s="172"/>
      <c r="AC531" s="172"/>
      <c r="AD531" s="172"/>
      <c r="AE531" s="172"/>
      <c r="AF531" s="172"/>
      <c r="AG531" s="172"/>
      <c r="AH531" s="172"/>
      <c r="AI531" s="172"/>
      <c r="AJ531" s="172"/>
      <c r="AK531" s="172"/>
      <c r="AL531" s="172"/>
      <c r="AM531" s="172"/>
      <c r="AN531" s="172"/>
      <c r="AO531" s="172"/>
      <c r="AP531" s="172"/>
    </row>
    <row r="532" spans="1:42">
      <c r="A532" s="174"/>
      <c r="B532" s="174"/>
      <c r="C532" s="174"/>
      <c r="D532" s="172"/>
      <c r="E532" s="172"/>
      <c r="F532" s="172"/>
      <c r="G532" s="172"/>
      <c r="H532" s="172"/>
      <c r="I532" s="172"/>
      <c r="J532" s="172"/>
      <c r="K532" s="172"/>
      <c r="L532" s="172"/>
      <c r="M532" s="172"/>
      <c r="N532" s="172"/>
      <c r="O532" s="172"/>
      <c r="P532" s="172"/>
      <c r="Q532" s="172"/>
      <c r="R532" s="172"/>
      <c r="S532" s="172"/>
      <c r="T532" s="172"/>
      <c r="U532" s="172"/>
      <c r="V532" s="172"/>
      <c r="W532" s="172"/>
      <c r="X532" s="172"/>
      <c r="Y532" s="172"/>
      <c r="Z532" s="172"/>
      <c r="AA532" s="172"/>
      <c r="AB532" s="172"/>
      <c r="AC532" s="172"/>
      <c r="AD532" s="172"/>
      <c r="AE532" s="172"/>
      <c r="AF532" s="172"/>
      <c r="AG532" s="172"/>
      <c r="AH532" s="172"/>
      <c r="AI532" s="172"/>
      <c r="AJ532" s="172"/>
      <c r="AK532" s="172"/>
      <c r="AL532" s="172"/>
      <c r="AM532" s="172"/>
      <c r="AN532" s="172"/>
      <c r="AO532" s="172"/>
      <c r="AP532" s="172"/>
    </row>
    <row r="533" spans="1:42">
      <c r="A533" s="174"/>
      <c r="B533" s="174"/>
      <c r="C533" s="174"/>
      <c r="D533" s="172"/>
      <c r="E533" s="172"/>
      <c r="F533" s="172"/>
      <c r="G533" s="172"/>
      <c r="H533" s="172"/>
      <c r="I533" s="172"/>
      <c r="J533" s="172"/>
      <c r="K533" s="172"/>
      <c r="L533" s="172"/>
      <c r="M533" s="172"/>
      <c r="N533" s="172"/>
      <c r="O533" s="172"/>
      <c r="P533" s="172"/>
      <c r="Q533" s="172"/>
      <c r="R533" s="172"/>
      <c r="S533" s="172"/>
      <c r="T533" s="172"/>
      <c r="U533" s="172"/>
      <c r="V533" s="172"/>
      <c r="W533" s="172"/>
      <c r="X533" s="172"/>
      <c r="Y533" s="172"/>
      <c r="Z533" s="172"/>
      <c r="AA533" s="172"/>
      <c r="AB533" s="172"/>
      <c r="AC533" s="172"/>
      <c r="AD533" s="172"/>
      <c r="AE533" s="172"/>
      <c r="AF533" s="172"/>
      <c r="AG533" s="172"/>
      <c r="AH533" s="172"/>
      <c r="AI533" s="172"/>
      <c r="AJ533" s="172"/>
      <c r="AK533" s="172"/>
      <c r="AL533" s="172"/>
      <c r="AM533" s="172"/>
      <c r="AN533" s="172"/>
      <c r="AO533" s="172"/>
      <c r="AP533" s="172"/>
    </row>
    <row r="534" spans="1:42">
      <c r="A534" s="174"/>
      <c r="B534" s="174"/>
      <c r="C534" s="174"/>
      <c r="D534" s="172"/>
      <c r="E534" s="172"/>
      <c r="F534" s="172"/>
      <c r="G534" s="172"/>
      <c r="H534" s="172"/>
      <c r="I534" s="172"/>
      <c r="J534" s="172"/>
      <c r="K534" s="172"/>
      <c r="L534" s="172"/>
      <c r="M534" s="172"/>
      <c r="N534" s="172"/>
      <c r="O534" s="172"/>
      <c r="P534" s="172"/>
      <c r="Q534" s="172"/>
      <c r="R534" s="172"/>
      <c r="S534" s="172"/>
      <c r="T534" s="172"/>
      <c r="U534" s="172"/>
      <c r="V534" s="172"/>
      <c r="W534" s="172"/>
      <c r="X534" s="172"/>
      <c r="Y534" s="172"/>
      <c r="Z534" s="172"/>
      <c r="AA534" s="172"/>
      <c r="AB534" s="172"/>
      <c r="AC534" s="172"/>
      <c r="AD534" s="172"/>
      <c r="AE534" s="172"/>
      <c r="AF534" s="172"/>
      <c r="AG534" s="172"/>
      <c r="AH534" s="172"/>
      <c r="AI534" s="172"/>
      <c r="AJ534" s="172"/>
      <c r="AK534" s="172"/>
      <c r="AL534" s="172"/>
      <c r="AM534" s="172"/>
      <c r="AN534" s="172"/>
      <c r="AO534" s="172"/>
      <c r="AP534" s="172"/>
    </row>
    <row r="535" spans="1:42">
      <c r="A535" s="174"/>
      <c r="B535" s="174"/>
      <c r="C535" s="174"/>
      <c r="D535" s="172"/>
      <c r="E535" s="172"/>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row>
    <row r="536" spans="1:42">
      <c r="A536" s="174"/>
      <c r="B536" s="174"/>
      <c r="C536" s="174"/>
      <c r="D536" s="172"/>
      <c r="E536" s="172"/>
      <c r="F536" s="172"/>
      <c r="G536" s="172"/>
      <c r="H536" s="172"/>
      <c r="I536" s="172"/>
      <c r="J536" s="172"/>
      <c r="K536" s="172"/>
      <c r="L536" s="172"/>
      <c r="M536" s="172"/>
      <c r="N536" s="172"/>
      <c r="O536" s="172"/>
      <c r="P536" s="172"/>
      <c r="Q536" s="172"/>
      <c r="R536" s="172"/>
      <c r="S536" s="172"/>
      <c r="T536" s="172"/>
      <c r="U536" s="172"/>
      <c r="V536" s="172"/>
      <c r="W536" s="172"/>
      <c r="X536" s="172"/>
      <c r="Y536" s="172"/>
      <c r="Z536" s="172"/>
      <c r="AA536" s="172"/>
      <c r="AB536" s="172"/>
      <c r="AC536" s="172"/>
      <c r="AD536" s="172"/>
      <c r="AE536" s="172"/>
      <c r="AF536" s="172"/>
      <c r="AG536" s="172"/>
      <c r="AH536" s="172"/>
      <c r="AI536" s="172"/>
      <c r="AJ536" s="172"/>
      <c r="AK536" s="172"/>
      <c r="AL536" s="172"/>
      <c r="AM536" s="172"/>
      <c r="AN536" s="172"/>
      <c r="AO536" s="172"/>
      <c r="AP536" s="172"/>
    </row>
    <row r="537" spans="1:42">
      <c r="A537" s="174"/>
      <c r="B537" s="174"/>
      <c r="C537" s="174"/>
      <c r="D537" s="172"/>
      <c r="E537" s="172"/>
      <c r="F537" s="172"/>
      <c r="G537" s="172"/>
      <c r="H537" s="172"/>
      <c r="I537" s="172"/>
      <c r="J537" s="172"/>
      <c r="K537" s="172"/>
      <c r="L537" s="172"/>
      <c r="M537" s="172"/>
      <c r="N537" s="172"/>
      <c r="O537" s="172"/>
      <c r="P537" s="172"/>
      <c r="Q537" s="172"/>
      <c r="R537" s="172"/>
      <c r="S537" s="172"/>
      <c r="T537" s="172"/>
      <c r="U537" s="172"/>
      <c r="V537" s="172"/>
      <c r="W537" s="172"/>
      <c r="X537" s="172"/>
      <c r="Y537" s="172"/>
      <c r="Z537" s="172"/>
      <c r="AA537" s="172"/>
      <c r="AB537" s="172"/>
      <c r="AC537" s="172"/>
      <c r="AD537" s="172"/>
      <c r="AE537" s="172"/>
      <c r="AF537" s="172"/>
      <c r="AG537" s="172"/>
      <c r="AH537" s="172"/>
      <c r="AI537" s="172"/>
      <c r="AJ537" s="172"/>
      <c r="AK537" s="172"/>
      <c r="AL537" s="172"/>
      <c r="AM537" s="172"/>
      <c r="AN537" s="172"/>
      <c r="AO537" s="172"/>
      <c r="AP537" s="172"/>
    </row>
    <row r="538" spans="1:42">
      <c r="A538" s="174"/>
      <c r="B538" s="174"/>
      <c r="C538" s="174"/>
      <c r="D538" s="172"/>
      <c r="E538" s="172"/>
      <c r="F538" s="172"/>
      <c r="G538" s="172"/>
      <c r="H538" s="172"/>
      <c r="I538" s="172"/>
      <c r="J538" s="172"/>
      <c r="K538" s="172"/>
      <c r="L538" s="172"/>
      <c r="M538" s="172"/>
      <c r="N538" s="172"/>
      <c r="O538" s="172"/>
      <c r="P538" s="172"/>
      <c r="Q538" s="172"/>
      <c r="R538" s="172"/>
      <c r="S538" s="172"/>
      <c r="T538" s="172"/>
      <c r="U538" s="172"/>
      <c r="V538" s="172"/>
      <c r="W538" s="172"/>
      <c r="X538" s="172"/>
      <c r="Y538" s="172"/>
      <c r="Z538" s="172"/>
      <c r="AA538" s="172"/>
      <c r="AB538" s="172"/>
      <c r="AC538" s="172"/>
      <c r="AD538" s="172"/>
      <c r="AE538" s="172"/>
      <c r="AF538" s="172"/>
      <c r="AG538" s="172"/>
      <c r="AH538" s="172"/>
      <c r="AI538" s="172"/>
      <c r="AJ538" s="172"/>
      <c r="AK538" s="172"/>
      <c r="AL538" s="172"/>
      <c r="AM538" s="172"/>
      <c r="AN538" s="172"/>
      <c r="AO538" s="172"/>
      <c r="AP538" s="172"/>
    </row>
    <row r="539" spans="1:42">
      <c r="A539" s="174"/>
      <c r="B539" s="174"/>
      <c r="C539" s="174"/>
      <c r="D539" s="172"/>
      <c r="E539" s="172"/>
      <c r="F539" s="172"/>
      <c r="G539" s="172"/>
      <c r="H539" s="172"/>
      <c r="I539" s="172"/>
      <c r="J539" s="172"/>
      <c r="K539" s="172"/>
      <c r="L539" s="172"/>
      <c r="M539" s="172"/>
      <c r="N539" s="172"/>
      <c r="O539" s="172"/>
      <c r="P539" s="172"/>
      <c r="Q539" s="172"/>
      <c r="R539" s="172"/>
      <c r="S539" s="172"/>
      <c r="T539" s="172"/>
      <c r="U539" s="172"/>
      <c r="V539" s="172"/>
      <c r="W539" s="172"/>
      <c r="X539" s="172"/>
      <c r="Y539" s="172"/>
      <c r="Z539" s="172"/>
      <c r="AA539" s="172"/>
      <c r="AB539" s="172"/>
      <c r="AC539" s="172"/>
      <c r="AD539" s="172"/>
      <c r="AE539" s="172"/>
      <c r="AF539" s="172"/>
      <c r="AG539" s="172"/>
      <c r="AH539" s="172"/>
      <c r="AI539" s="172"/>
      <c r="AJ539" s="172"/>
      <c r="AK539" s="172"/>
      <c r="AL539" s="172"/>
      <c r="AM539" s="172"/>
      <c r="AN539" s="172"/>
      <c r="AO539" s="172"/>
      <c r="AP539" s="172"/>
    </row>
    <row r="540" spans="1:42">
      <c r="A540" s="174"/>
      <c r="B540" s="174"/>
      <c r="C540" s="174"/>
      <c r="D540" s="172"/>
      <c r="E540" s="172"/>
      <c r="F540" s="172"/>
      <c r="G540" s="172"/>
      <c r="H540" s="172"/>
      <c r="I540" s="172"/>
      <c r="J540" s="172"/>
      <c r="K540" s="172"/>
      <c r="L540" s="172"/>
      <c r="M540" s="172"/>
      <c r="N540" s="172"/>
      <c r="O540" s="172"/>
      <c r="P540" s="172"/>
      <c r="Q540" s="172"/>
      <c r="R540" s="172"/>
      <c r="S540" s="172"/>
      <c r="T540" s="172"/>
      <c r="U540" s="172"/>
      <c r="V540" s="172"/>
      <c r="W540" s="172"/>
      <c r="X540" s="172"/>
      <c r="Y540" s="172"/>
      <c r="Z540" s="172"/>
      <c r="AA540" s="172"/>
      <c r="AB540" s="172"/>
      <c r="AC540" s="172"/>
      <c r="AD540" s="172"/>
      <c r="AE540" s="172"/>
      <c r="AF540" s="172"/>
      <c r="AG540" s="172"/>
      <c r="AH540" s="172"/>
      <c r="AI540" s="172"/>
      <c r="AJ540" s="172"/>
      <c r="AK540" s="172"/>
      <c r="AL540" s="172"/>
      <c r="AM540" s="172"/>
      <c r="AN540" s="172"/>
      <c r="AO540" s="172"/>
      <c r="AP540" s="172"/>
    </row>
    <row r="541" spans="1:42">
      <c r="A541" s="174"/>
      <c r="B541" s="174"/>
      <c r="C541" s="174"/>
      <c r="D541" s="172"/>
      <c r="E541" s="172"/>
      <c r="F541" s="172"/>
      <c r="G541" s="172"/>
      <c r="H541" s="172"/>
      <c r="I541" s="172"/>
      <c r="J541" s="172"/>
      <c r="K541" s="172"/>
      <c r="L541" s="172"/>
      <c r="M541" s="172"/>
      <c r="N541" s="172"/>
      <c r="O541" s="172"/>
      <c r="P541" s="172"/>
      <c r="Q541" s="172"/>
      <c r="R541" s="172"/>
      <c r="S541" s="172"/>
      <c r="T541" s="172"/>
      <c r="U541" s="172"/>
      <c r="V541" s="172"/>
      <c r="W541" s="172"/>
      <c r="X541" s="172"/>
      <c r="Y541" s="172"/>
      <c r="Z541" s="172"/>
      <c r="AA541" s="172"/>
      <c r="AB541" s="172"/>
      <c r="AC541" s="172"/>
      <c r="AD541" s="172"/>
      <c r="AE541" s="172"/>
      <c r="AF541" s="172"/>
      <c r="AG541" s="172"/>
      <c r="AH541" s="172"/>
      <c r="AI541" s="172"/>
      <c r="AJ541" s="172"/>
      <c r="AK541" s="172"/>
      <c r="AL541" s="172"/>
      <c r="AM541" s="172"/>
      <c r="AN541" s="172"/>
      <c r="AO541" s="172"/>
      <c r="AP541" s="172"/>
    </row>
    <row r="542" spans="1:42">
      <c r="A542" s="174"/>
      <c r="B542" s="174"/>
      <c r="C542" s="174"/>
      <c r="D542" s="172"/>
      <c r="E542" s="172"/>
      <c r="F542" s="172"/>
      <c r="G542" s="172"/>
      <c r="H542" s="172"/>
      <c r="I542" s="172"/>
      <c r="J542" s="172"/>
      <c r="K542" s="172"/>
      <c r="L542" s="172"/>
      <c r="M542" s="172"/>
      <c r="N542" s="172"/>
      <c r="O542" s="172"/>
      <c r="P542" s="172"/>
      <c r="Q542" s="172"/>
      <c r="R542" s="172"/>
      <c r="S542" s="172"/>
      <c r="T542" s="172"/>
      <c r="U542" s="172"/>
      <c r="V542" s="172"/>
      <c r="W542" s="172"/>
      <c r="X542" s="172"/>
      <c r="Y542" s="172"/>
      <c r="Z542" s="172"/>
      <c r="AA542" s="172"/>
      <c r="AB542" s="172"/>
      <c r="AC542" s="172"/>
      <c r="AD542" s="172"/>
      <c r="AE542" s="172"/>
      <c r="AF542" s="172"/>
      <c r="AG542" s="172"/>
      <c r="AH542" s="172"/>
      <c r="AI542" s="172"/>
      <c r="AJ542" s="172"/>
      <c r="AK542" s="172"/>
      <c r="AL542" s="172"/>
      <c r="AM542" s="172"/>
      <c r="AN542" s="172"/>
      <c r="AO542" s="172"/>
      <c r="AP542" s="172"/>
    </row>
    <row r="543" spans="1:42">
      <c r="A543" s="174"/>
      <c r="B543" s="174"/>
      <c r="C543" s="174"/>
      <c r="D543" s="172"/>
      <c r="E543" s="172"/>
      <c r="F543" s="172"/>
      <c r="G543" s="172"/>
      <c r="H543" s="172"/>
      <c r="I543" s="172"/>
      <c r="J543" s="172"/>
      <c r="K543" s="172"/>
      <c r="L543" s="172"/>
      <c r="M543" s="172"/>
      <c r="N543" s="172"/>
      <c r="O543" s="172"/>
      <c r="P543" s="172"/>
      <c r="Q543" s="172"/>
      <c r="R543" s="172"/>
      <c r="S543" s="172"/>
      <c r="T543" s="172"/>
      <c r="U543" s="172"/>
      <c r="V543" s="172"/>
      <c r="W543" s="172"/>
      <c r="X543" s="172"/>
      <c r="Y543" s="172"/>
      <c r="Z543" s="172"/>
      <c r="AA543" s="172"/>
      <c r="AB543" s="172"/>
      <c r="AC543" s="172"/>
      <c r="AD543" s="172"/>
      <c r="AE543" s="172"/>
      <c r="AF543" s="172"/>
      <c r="AG543" s="172"/>
      <c r="AH543" s="172"/>
      <c r="AI543" s="172"/>
      <c r="AJ543" s="172"/>
      <c r="AK543" s="172"/>
      <c r="AL543" s="172"/>
      <c r="AM543" s="172"/>
      <c r="AN543" s="172"/>
      <c r="AO543" s="172"/>
      <c r="AP543" s="172"/>
    </row>
    <row r="544" spans="1:42">
      <c r="A544" s="174"/>
      <c r="B544" s="174"/>
      <c r="C544" s="174"/>
      <c r="D544" s="172"/>
      <c r="E544" s="172"/>
      <c r="F544" s="172"/>
      <c r="G544" s="172"/>
      <c r="H544" s="172"/>
      <c r="I544" s="172"/>
      <c r="J544" s="172"/>
      <c r="K544" s="172"/>
      <c r="L544" s="172"/>
      <c r="M544" s="172"/>
      <c r="N544" s="172"/>
      <c r="O544" s="172"/>
      <c r="P544" s="172"/>
      <c r="Q544" s="172"/>
      <c r="R544" s="172"/>
      <c r="S544" s="172"/>
      <c r="T544" s="172"/>
      <c r="U544" s="172"/>
      <c r="V544" s="172"/>
      <c r="W544" s="172"/>
      <c r="X544" s="172"/>
      <c r="Y544" s="172"/>
      <c r="Z544" s="172"/>
      <c r="AA544" s="172"/>
      <c r="AB544" s="172"/>
      <c r="AC544" s="172"/>
      <c r="AD544" s="172"/>
      <c r="AE544" s="172"/>
      <c r="AF544" s="172"/>
      <c r="AG544" s="172"/>
      <c r="AH544" s="172"/>
      <c r="AI544" s="172"/>
      <c r="AJ544" s="172"/>
      <c r="AK544" s="172"/>
      <c r="AL544" s="172"/>
      <c r="AM544" s="172"/>
      <c r="AN544" s="172"/>
      <c r="AO544" s="172"/>
      <c r="AP544" s="172"/>
    </row>
    <row r="545" spans="1:42">
      <c r="A545" s="174"/>
      <c r="B545" s="174"/>
      <c r="C545" s="174"/>
      <c r="D545" s="172"/>
      <c r="E545" s="172"/>
      <c r="F545" s="172"/>
      <c r="G545" s="172"/>
      <c r="H545" s="172"/>
      <c r="I545" s="172"/>
      <c r="J545" s="172"/>
      <c r="K545" s="172"/>
      <c r="L545" s="172"/>
      <c r="M545" s="172"/>
      <c r="N545" s="172"/>
      <c r="O545" s="172"/>
      <c r="P545" s="172"/>
      <c r="Q545" s="172"/>
      <c r="R545" s="172"/>
      <c r="S545" s="172"/>
      <c r="T545" s="172"/>
      <c r="U545" s="172"/>
      <c r="V545" s="172"/>
      <c r="W545" s="172"/>
      <c r="X545" s="172"/>
      <c r="Y545" s="172"/>
      <c r="Z545" s="172"/>
      <c r="AA545" s="172"/>
      <c r="AB545" s="172"/>
      <c r="AC545" s="172"/>
      <c r="AD545" s="172"/>
      <c r="AE545" s="172"/>
      <c r="AF545" s="172"/>
      <c r="AG545" s="172"/>
      <c r="AH545" s="172"/>
      <c r="AI545" s="172"/>
      <c r="AJ545" s="172"/>
      <c r="AK545" s="172"/>
      <c r="AL545" s="172"/>
      <c r="AM545" s="172"/>
      <c r="AN545" s="172"/>
      <c r="AO545" s="172"/>
      <c r="AP545" s="172"/>
    </row>
    <row r="546" spans="1:42">
      <c r="A546" s="174"/>
      <c r="B546" s="174"/>
      <c r="C546" s="174"/>
      <c r="D546" s="172"/>
      <c r="E546" s="172"/>
      <c r="F546" s="172"/>
      <c r="G546" s="172"/>
      <c r="H546" s="172"/>
      <c r="I546" s="172"/>
      <c r="J546" s="172"/>
      <c r="K546" s="172"/>
      <c r="L546" s="172"/>
      <c r="M546" s="172"/>
      <c r="N546" s="172"/>
      <c r="O546" s="172"/>
      <c r="P546" s="172"/>
      <c r="Q546" s="172"/>
      <c r="R546" s="172"/>
      <c r="S546" s="172"/>
      <c r="T546" s="172"/>
      <c r="U546" s="172"/>
      <c r="V546" s="172"/>
      <c r="W546" s="172"/>
      <c r="X546" s="172"/>
      <c r="Y546" s="172"/>
      <c r="Z546" s="172"/>
      <c r="AA546" s="172"/>
      <c r="AB546" s="172"/>
      <c r="AC546" s="172"/>
      <c r="AD546" s="172"/>
      <c r="AE546" s="172"/>
      <c r="AF546" s="172"/>
      <c r="AG546" s="172"/>
      <c r="AH546" s="172"/>
      <c r="AI546" s="172"/>
      <c r="AJ546" s="172"/>
      <c r="AK546" s="172"/>
      <c r="AL546" s="172"/>
      <c r="AM546" s="172"/>
      <c r="AN546" s="172"/>
      <c r="AO546" s="172"/>
      <c r="AP546" s="172"/>
    </row>
    <row r="547" spans="1:42">
      <c r="A547" s="174"/>
      <c r="B547" s="174"/>
      <c r="C547" s="174"/>
      <c r="D547" s="172"/>
      <c r="E547" s="172"/>
      <c r="F547" s="172"/>
      <c r="G547" s="172"/>
      <c r="H547" s="172"/>
      <c r="I547" s="172"/>
      <c r="J547" s="172"/>
      <c r="K547" s="172"/>
      <c r="L547" s="172"/>
      <c r="M547" s="172"/>
      <c r="N547" s="172"/>
      <c r="O547" s="172"/>
      <c r="P547" s="172"/>
      <c r="Q547" s="172"/>
      <c r="R547" s="172"/>
      <c r="S547" s="172"/>
      <c r="T547" s="172"/>
      <c r="U547" s="172"/>
      <c r="V547" s="172"/>
      <c r="W547" s="172"/>
      <c r="X547" s="172"/>
      <c r="Y547" s="172"/>
      <c r="Z547" s="172"/>
      <c r="AA547" s="172"/>
      <c r="AB547" s="172"/>
      <c r="AC547" s="172"/>
      <c r="AD547" s="172"/>
      <c r="AE547" s="172"/>
      <c r="AF547" s="172"/>
      <c r="AG547" s="172"/>
      <c r="AH547" s="172"/>
      <c r="AI547" s="172"/>
      <c r="AJ547" s="172"/>
      <c r="AK547" s="172"/>
      <c r="AL547" s="172"/>
      <c r="AM547" s="172"/>
      <c r="AN547" s="172"/>
      <c r="AO547" s="172"/>
      <c r="AP547" s="172"/>
    </row>
    <row r="548" spans="1:42">
      <c r="A548" s="174"/>
      <c r="B548" s="174"/>
      <c r="C548" s="174"/>
      <c r="D548" s="172"/>
      <c r="E548" s="172"/>
      <c r="F548" s="172"/>
      <c r="G548" s="172"/>
      <c r="H548" s="172"/>
      <c r="I548" s="172"/>
      <c r="J548" s="172"/>
      <c r="K548" s="172"/>
      <c r="L548" s="172"/>
      <c r="M548" s="172"/>
      <c r="N548" s="172"/>
      <c r="O548" s="172"/>
      <c r="P548" s="172"/>
      <c r="Q548" s="172"/>
      <c r="R548" s="172"/>
      <c r="S548" s="172"/>
      <c r="T548" s="172"/>
      <c r="U548" s="172"/>
      <c r="V548" s="172"/>
      <c r="W548" s="172"/>
      <c r="X548" s="172"/>
      <c r="Y548" s="172"/>
      <c r="Z548" s="172"/>
      <c r="AA548" s="172"/>
      <c r="AB548" s="172"/>
      <c r="AC548" s="172"/>
      <c r="AD548" s="172"/>
      <c r="AE548" s="172"/>
      <c r="AF548" s="172"/>
      <c r="AG548" s="172"/>
      <c r="AH548" s="172"/>
      <c r="AI548" s="172"/>
      <c r="AJ548" s="172"/>
      <c r="AK548" s="172"/>
      <c r="AL548" s="172"/>
      <c r="AM548" s="172"/>
      <c r="AN548" s="172"/>
      <c r="AO548" s="172"/>
      <c r="AP548" s="172"/>
    </row>
    <row r="549" spans="1:42">
      <c r="A549" s="174"/>
      <c r="B549" s="174"/>
      <c r="C549" s="174"/>
      <c r="D549" s="172"/>
      <c r="E549" s="172"/>
      <c r="F549" s="172"/>
      <c r="G549" s="172"/>
      <c r="H549" s="172"/>
      <c r="I549" s="172"/>
      <c r="J549" s="172"/>
      <c r="K549" s="172"/>
      <c r="L549" s="172"/>
      <c r="M549" s="172"/>
      <c r="N549" s="172"/>
      <c r="O549" s="172"/>
      <c r="P549" s="172"/>
      <c r="Q549" s="172"/>
      <c r="R549" s="172"/>
      <c r="S549" s="172"/>
      <c r="T549" s="172"/>
      <c r="U549" s="172"/>
      <c r="V549" s="172"/>
      <c r="W549" s="172"/>
      <c r="X549" s="172"/>
      <c r="Y549" s="172"/>
      <c r="Z549" s="172"/>
      <c r="AA549" s="172"/>
      <c r="AB549" s="172"/>
      <c r="AC549" s="172"/>
      <c r="AD549" s="172"/>
      <c r="AE549" s="172"/>
      <c r="AF549" s="172"/>
      <c r="AG549" s="172"/>
      <c r="AH549" s="172"/>
      <c r="AI549" s="172"/>
      <c r="AJ549" s="172"/>
      <c r="AK549" s="172"/>
      <c r="AL549" s="172"/>
      <c r="AM549" s="172"/>
      <c r="AN549" s="172"/>
      <c r="AO549" s="172"/>
      <c r="AP549" s="172"/>
    </row>
    <row r="550" spans="1:42">
      <c r="A550" s="174"/>
      <c r="B550" s="174"/>
      <c r="C550" s="174"/>
      <c r="D550" s="172"/>
      <c r="E550" s="172"/>
      <c r="F550" s="172"/>
      <c r="G550" s="172"/>
      <c r="H550" s="172"/>
      <c r="I550" s="172"/>
      <c r="J550" s="172"/>
      <c r="K550" s="172"/>
      <c r="L550" s="172"/>
      <c r="M550" s="172"/>
      <c r="N550" s="172"/>
      <c r="O550" s="172"/>
      <c r="P550" s="172"/>
      <c r="Q550" s="172"/>
      <c r="R550" s="172"/>
      <c r="S550" s="172"/>
      <c r="T550" s="172"/>
      <c r="U550" s="172"/>
      <c r="V550" s="172"/>
      <c r="W550" s="172"/>
      <c r="X550" s="172"/>
      <c r="Y550" s="172"/>
      <c r="Z550" s="172"/>
      <c r="AA550" s="172"/>
      <c r="AB550" s="172"/>
      <c r="AC550" s="172"/>
      <c r="AD550" s="172"/>
      <c r="AE550" s="172"/>
      <c r="AF550" s="172"/>
      <c r="AG550" s="172"/>
      <c r="AH550" s="172"/>
      <c r="AI550" s="172"/>
      <c r="AJ550" s="172"/>
      <c r="AK550" s="172"/>
      <c r="AL550" s="172"/>
      <c r="AM550" s="172"/>
      <c r="AN550" s="172"/>
      <c r="AO550" s="172"/>
      <c r="AP550" s="172"/>
    </row>
    <row r="551" spans="1:42">
      <c r="A551" s="174"/>
      <c r="B551" s="174"/>
      <c r="C551" s="174"/>
      <c r="D551" s="172"/>
      <c r="E551" s="172"/>
      <c r="F551" s="172"/>
      <c r="G551" s="172"/>
      <c r="H551" s="172"/>
      <c r="I551" s="172"/>
      <c r="J551" s="172"/>
      <c r="K551" s="172"/>
      <c r="L551" s="172"/>
      <c r="M551" s="172"/>
      <c r="N551" s="172"/>
      <c r="O551" s="172"/>
      <c r="P551" s="172"/>
      <c r="Q551" s="172"/>
      <c r="R551" s="172"/>
      <c r="S551" s="172"/>
      <c r="T551" s="172"/>
      <c r="U551" s="172"/>
      <c r="V551" s="172"/>
      <c r="W551" s="172"/>
      <c r="X551" s="172"/>
      <c r="Y551" s="172"/>
      <c r="Z551" s="172"/>
      <c r="AA551" s="172"/>
      <c r="AB551" s="172"/>
      <c r="AC551" s="172"/>
      <c r="AD551" s="172"/>
      <c r="AE551" s="172"/>
      <c r="AF551" s="172"/>
      <c r="AG551" s="172"/>
      <c r="AH551" s="172"/>
      <c r="AI551" s="172"/>
      <c r="AJ551" s="172"/>
      <c r="AK551" s="172"/>
      <c r="AL551" s="172"/>
      <c r="AM551" s="172"/>
      <c r="AN551" s="172"/>
      <c r="AO551" s="172"/>
      <c r="AP551" s="172"/>
    </row>
    <row r="552" spans="1:42">
      <c r="A552" s="174"/>
      <c r="B552" s="174"/>
      <c r="C552" s="174"/>
      <c r="D552" s="172"/>
      <c r="E552" s="172"/>
      <c r="F552" s="172"/>
      <c r="G552" s="172"/>
      <c r="H552" s="172"/>
      <c r="I552" s="172"/>
      <c r="J552" s="172"/>
      <c r="K552" s="172"/>
      <c r="L552" s="172"/>
      <c r="M552" s="172"/>
      <c r="N552" s="172"/>
      <c r="O552" s="172"/>
      <c r="P552" s="172"/>
      <c r="Q552" s="172"/>
      <c r="R552" s="172"/>
      <c r="S552" s="172"/>
      <c r="T552" s="172"/>
      <c r="U552" s="172"/>
      <c r="V552" s="172"/>
      <c r="W552" s="172"/>
      <c r="X552" s="172"/>
      <c r="Y552" s="172"/>
      <c r="Z552" s="172"/>
      <c r="AA552" s="172"/>
      <c r="AB552" s="172"/>
      <c r="AC552" s="172"/>
      <c r="AD552" s="172"/>
      <c r="AE552" s="172"/>
      <c r="AF552" s="172"/>
      <c r="AG552" s="172"/>
      <c r="AH552" s="172"/>
      <c r="AI552" s="172"/>
      <c r="AJ552" s="172"/>
      <c r="AK552" s="172"/>
      <c r="AL552" s="172"/>
      <c r="AM552" s="172"/>
      <c r="AN552" s="172"/>
      <c r="AO552" s="172"/>
      <c r="AP552" s="172"/>
    </row>
    <row r="553" spans="1:42">
      <c r="A553" s="174"/>
      <c r="B553" s="174"/>
      <c r="C553" s="174"/>
      <c r="D553" s="172"/>
      <c r="E553" s="172"/>
      <c r="F553" s="172"/>
      <c r="G553" s="172"/>
      <c r="H553" s="172"/>
      <c r="I553" s="172"/>
      <c r="J553" s="172"/>
      <c r="K553" s="172"/>
      <c r="L553" s="172"/>
      <c r="M553" s="172"/>
      <c r="N553" s="172"/>
      <c r="O553" s="172"/>
      <c r="P553" s="172"/>
      <c r="Q553" s="172"/>
      <c r="R553" s="172"/>
      <c r="S553" s="172"/>
      <c r="T553" s="172"/>
      <c r="U553" s="172"/>
      <c r="V553" s="172"/>
      <c r="W553" s="172"/>
      <c r="X553" s="172"/>
      <c r="Y553" s="172"/>
      <c r="Z553" s="172"/>
      <c r="AA553" s="172"/>
      <c r="AB553" s="172"/>
      <c r="AC553" s="172"/>
      <c r="AD553" s="172"/>
      <c r="AE553" s="172"/>
      <c r="AF553" s="172"/>
      <c r="AG553" s="172"/>
      <c r="AH553" s="172"/>
      <c r="AI553" s="172"/>
      <c r="AJ553" s="172"/>
      <c r="AK553" s="172"/>
      <c r="AL553" s="172"/>
      <c r="AM553" s="172"/>
      <c r="AN553" s="172"/>
      <c r="AO553" s="172"/>
      <c r="AP553" s="172"/>
    </row>
    <row r="554" spans="1:42">
      <c r="A554" s="174"/>
      <c r="B554" s="174"/>
      <c r="C554" s="174"/>
      <c r="D554" s="172"/>
      <c r="E554" s="172"/>
      <c r="F554" s="172"/>
      <c r="G554" s="172"/>
      <c r="H554" s="172"/>
      <c r="I554" s="172"/>
      <c r="J554" s="172"/>
      <c r="K554" s="172"/>
      <c r="L554" s="172"/>
      <c r="M554" s="172"/>
      <c r="N554" s="172"/>
      <c r="O554" s="172"/>
      <c r="P554" s="172"/>
      <c r="Q554" s="172"/>
      <c r="R554" s="172"/>
      <c r="S554" s="172"/>
      <c r="T554" s="172"/>
      <c r="U554" s="172"/>
      <c r="V554" s="172"/>
      <c r="W554" s="172"/>
      <c r="X554" s="172"/>
      <c r="Y554" s="172"/>
      <c r="Z554" s="172"/>
      <c r="AA554" s="172"/>
      <c r="AB554" s="172"/>
      <c r="AC554" s="172"/>
      <c r="AD554" s="172"/>
      <c r="AE554" s="172"/>
      <c r="AF554" s="172"/>
      <c r="AG554" s="172"/>
      <c r="AH554" s="172"/>
      <c r="AI554" s="172"/>
      <c r="AJ554" s="172"/>
      <c r="AK554" s="172"/>
      <c r="AL554" s="172"/>
      <c r="AM554" s="172"/>
      <c r="AN554" s="172"/>
      <c r="AO554" s="172"/>
      <c r="AP554" s="172"/>
    </row>
    <row r="555" spans="1:42">
      <c r="A555" s="174"/>
      <c r="B555" s="174"/>
      <c r="C555" s="174"/>
      <c r="D555" s="172"/>
      <c r="E555" s="172"/>
      <c r="F555" s="172"/>
      <c r="G555" s="172"/>
      <c r="H555" s="172"/>
      <c r="I555" s="172"/>
      <c r="J555" s="172"/>
      <c r="K555" s="172"/>
      <c r="L555" s="172"/>
      <c r="M555" s="172"/>
      <c r="N555" s="172"/>
      <c r="O555" s="172"/>
      <c r="P555" s="172"/>
      <c r="Q555" s="172"/>
      <c r="R555" s="172"/>
      <c r="S555" s="172"/>
      <c r="T555" s="172"/>
      <c r="U555" s="172"/>
      <c r="V555" s="172"/>
      <c r="W555" s="172"/>
      <c r="X555" s="172"/>
      <c r="Y555" s="172"/>
      <c r="Z555" s="172"/>
      <c r="AA555" s="172"/>
      <c r="AB555" s="172"/>
      <c r="AC555" s="172"/>
      <c r="AD555" s="172"/>
      <c r="AE555" s="172"/>
      <c r="AF555" s="172"/>
      <c r="AG555" s="172"/>
      <c r="AH555" s="172"/>
      <c r="AI555" s="172"/>
      <c r="AJ555" s="172"/>
      <c r="AK555" s="172"/>
      <c r="AL555" s="172"/>
      <c r="AM555" s="172"/>
      <c r="AN555" s="172"/>
      <c r="AO555" s="172"/>
      <c r="AP555" s="172"/>
    </row>
    <row r="556" spans="1:42">
      <c r="A556" s="174"/>
      <c r="B556" s="174"/>
      <c r="C556" s="174"/>
      <c r="D556" s="172"/>
      <c r="E556" s="172"/>
      <c r="F556" s="172"/>
      <c r="G556" s="172"/>
      <c r="H556" s="172"/>
      <c r="I556" s="172"/>
      <c r="J556" s="172"/>
      <c r="K556" s="172"/>
      <c r="L556" s="172"/>
      <c r="M556" s="172"/>
      <c r="N556" s="172"/>
      <c r="O556" s="172"/>
      <c r="P556" s="172"/>
      <c r="Q556" s="172"/>
      <c r="R556" s="172"/>
      <c r="S556" s="172"/>
      <c r="T556" s="172"/>
      <c r="U556" s="172"/>
      <c r="V556" s="172"/>
      <c r="W556" s="172"/>
      <c r="X556" s="172"/>
      <c r="Y556" s="172"/>
      <c r="Z556" s="172"/>
      <c r="AA556" s="172"/>
      <c r="AB556" s="172"/>
      <c r="AC556" s="172"/>
      <c r="AD556" s="172"/>
      <c r="AE556" s="172"/>
      <c r="AF556" s="172"/>
      <c r="AG556" s="172"/>
      <c r="AH556" s="172"/>
      <c r="AI556" s="172"/>
      <c r="AJ556" s="172"/>
      <c r="AK556" s="172"/>
      <c r="AL556" s="172"/>
      <c r="AM556" s="172"/>
      <c r="AN556" s="172"/>
      <c r="AO556" s="172"/>
      <c r="AP556" s="172"/>
    </row>
    <row r="557" spans="1:42">
      <c r="A557" s="174"/>
      <c r="B557" s="174"/>
      <c r="C557" s="174"/>
      <c r="D557" s="172"/>
      <c r="E557" s="172"/>
      <c r="F557" s="172"/>
      <c r="G557" s="172"/>
      <c r="H557" s="172"/>
      <c r="I557" s="172"/>
      <c r="J557" s="172"/>
      <c r="K557" s="172"/>
      <c r="L557" s="172"/>
      <c r="M557" s="172"/>
      <c r="N557" s="172"/>
      <c r="O557" s="172"/>
      <c r="P557" s="172"/>
      <c r="Q557" s="172"/>
      <c r="R557" s="172"/>
      <c r="S557" s="172"/>
      <c r="T557" s="172"/>
      <c r="U557" s="172"/>
      <c r="V557" s="172"/>
      <c r="W557" s="172"/>
      <c r="X557" s="172"/>
      <c r="Y557" s="172"/>
      <c r="Z557" s="172"/>
      <c r="AA557" s="172"/>
      <c r="AB557" s="172"/>
      <c r="AC557" s="172"/>
      <c r="AD557" s="172"/>
      <c r="AE557" s="172"/>
      <c r="AF557" s="172"/>
      <c r="AG557" s="172"/>
      <c r="AH557" s="172"/>
      <c r="AI557" s="172"/>
      <c r="AJ557" s="172"/>
      <c r="AK557" s="172"/>
      <c r="AL557" s="172"/>
      <c r="AM557" s="172"/>
      <c r="AN557" s="172"/>
      <c r="AO557" s="172"/>
      <c r="AP557" s="172"/>
    </row>
    <row r="558" spans="1:42">
      <c r="A558" s="174"/>
      <c r="B558" s="174"/>
      <c r="C558" s="174"/>
      <c r="D558" s="172"/>
      <c r="E558" s="172"/>
      <c r="F558" s="172"/>
      <c r="G558" s="172"/>
      <c r="H558" s="172"/>
      <c r="I558" s="172"/>
      <c r="J558" s="172"/>
      <c r="K558" s="172"/>
      <c r="L558" s="172"/>
      <c r="M558" s="172"/>
      <c r="N558" s="172"/>
      <c r="O558" s="172"/>
      <c r="P558" s="172"/>
      <c r="Q558" s="172"/>
      <c r="R558" s="172"/>
      <c r="S558" s="172"/>
      <c r="T558" s="172"/>
      <c r="U558" s="172"/>
      <c r="V558" s="172"/>
      <c r="W558" s="172"/>
      <c r="X558" s="172"/>
      <c r="Y558" s="172"/>
      <c r="Z558" s="172"/>
      <c r="AA558" s="172"/>
      <c r="AB558" s="172"/>
      <c r="AC558" s="172"/>
      <c r="AD558" s="172"/>
      <c r="AE558" s="172"/>
      <c r="AF558" s="172"/>
      <c r="AG558" s="172"/>
      <c r="AH558" s="172"/>
      <c r="AI558" s="172"/>
      <c r="AJ558" s="172"/>
      <c r="AK558" s="172"/>
      <c r="AL558" s="172"/>
      <c r="AM558" s="172"/>
      <c r="AN558" s="172"/>
      <c r="AO558" s="172"/>
      <c r="AP558" s="172"/>
    </row>
    <row r="559" spans="1:42">
      <c r="A559" s="174"/>
      <c r="B559" s="174"/>
      <c r="C559" s="174"/>
      <c r="D559" s="172"/>
      <c r="E559" s="172"/>
      <c r="F559" s="172"/>
      <c r="G559" s="172"/>
      <c r="H559" s="172"/>
      <c r="I559" s="172"/>
      <c r="J559" s="172"/>
      <c r="K559" s="172"/>
      <c r="L559" s="172"/>
      <c r="M559" s="172"/>
      <c r="N559" s="172"/>
      <c r="O559" s="172"/>
      <c r="P559" s="172"/>
      <c r="Q559" s="172"/>
      <c r="R559" s="172"/>
      <c r="S559" s="172"/>
      <c r="T559" s="172"/>
      <c r="U559" s="172"/>
      <c r="V559" s="172"/>
      <c r="W559" s="172"/>
      <c r="X559" s="172"/>
      <c r="Y559" s="172"/>
      <c r="Z559" s="172"/>
      <c r="AA559" s="172"/>
      <c r="AB559" s="172"/>
      <c r="AC559" s="172"/>
      <c r="AD559" s="172"/>
      <c r="AE559" s="172"/>
      <c r="AF559" s="172"/>
      <c r="AG559" s="172"/>
      <c r="AH559" s="172"/>
      <c r="AI559" s="172"/>
      <c r="AJ559" s="172"/>
      <c r="AK559" s="172"/>
      <c r="AL559" s="172"/>
      <c r="AM559" s="172"/>
      <c r="AN559" s="172"/>
      <c r="AO559" s="172"/>
      <c r="AP559" s="172"/>
    </row>
    <row r="560" spans="1:42">
      <c r="A560" s="174"/>
      <c r="B560" s="174"/>
      <c r="C560" s="174"/>
      <c r="D560" s="172"/>
      <c r="E560" s="172"/>
      <c r="F560" s="172"/>
      <c r="G560" s="172"/>
      <c r="H560" s="172"/>
      <c r="I560" s="172"/>
      <c r="J560" s="172"/>
      <c r="K560" s="172"/>
      <c r="L560" s="172"/>
      <c r="M560" s="172"/>
      <c r="N560" s="172"/>
      <c r="O560" s="172"/>
      <c r="P560" s="172"/>
      <c r="Q560" s="172"/>
      <c r="R560" s="172"/>
      <c r="S560" s="172"/>
      <c r="T560" s="172"/>
      <c r="U560" s="172"/>
      <c r="V560" s="172"/>
      <c r="W560" s="172"/>
      <c r="X560" s="172"/>
      <c r="Y560" s="172"/>
      <c r="Z560" s="172"/>
      <c r="AA560" s="172"/>
      <c r="AB560" s="172"/>
      <c r="AC560" s="172"/>
      <c r="AD560" s="172"/>
      <c r="AE560" s="172"/>
      <c r="AF560" s="172"/>
      <c r="AG560" s="172"/>
      <c r="AH560" s="172"/>
      <c r="AI560" s="172"/>
      <c r="AJ560" s="172"/>
      <c r="AK560" s="172"/>
      <c r="AL560" s="172"/>
      <c r="AM560" s="172"/>
      <c r="AN560" s="172"/>
      <c r="AO560" s="172"/>
      <c r="AP560" s="172"/>
    </row>
    <row r="561" spans="1:42">
      <c r="A561" s="174"/>
      <c r="B561" s="174"/>
      <c r="C561" s="174"/>
      <c r="D561" s="172"/>
      <c r="E561" s="172"/>
      <c r="F561" s="172"/>
      <c r="G561" s="172"/>
      <c r="H561" s="172"/>
      <c r="I561" s="172"/>
      <c r="J561" s="172"/>
      <c r="K561" s="172"/>
      <c r="L561" s="172"/>
      <c r="M561" s="172"/>
      <c r="N561" s="172"/>
      <c r="O561" s="172"/>
      <c r="P561" s="172"/>
      <c r="Q561" s="172"/>
      <c r="R561" s="172"/>
      <c r="S561" s="172"/>
      <c r="T561" s="172"/>
      <c r="U561" s="172"/>
      <c r="V561" s="172"/>
      <c r="W561" s="172"/>
      <c r="X561" s="172"/>
      <c r="Y561" s="172"/>
      <c r="Z561" s="172"/>
      <c r="AA561" s="172"/>
      <c r="AB561" s="172"/>
      <c r="AC561" s="172"/>
      <c r="AD561" s="172"/>
      <c r="AE561" s="172"/>
      <c r="AF561" s="172"/>
      <c r="AG561" s="172"/>
      <c r="AH561" s="172"/>
      <c r="AI561" s="172"/>
      <c r="AJ561" s="172"/>
      <c r="AK561" s="172"/>
      <c r="AL561" s="172"/>
      <c r="AM561" s="172"/>
      <c r="AN561" s="172"/>
      <c r="AO561" s="172"/>
      <c r="AP561" s="172"/>
    </row>
    <row r="562" spans="1:42">
      <c r="A562" s="174"/>
      <c r="B562" s="174"/>
      <c r="C562" s="174"/>
      <c r="D562" s="172"/>
      <c r="E562" s="172"/>
      <c r="F562" s="172"/>
      <c r="G562" s="172"/>
      <c r="H562" s="172"/>
      <c r="I562" s="172"/>
      <c r="J562" s="172"/>
      <c r="K562" s="172"/>
      <c r="L562" s="172"/>
      <c r="M562" s="172"/>
      <c r="N562" s="172"/>
      <c r="O562" s="172"/>
      <c r="P562" s="172"/>
      <c r="Q562" s="172"/>
      <c r="R562" s="172"/>
      <c r="S562" s="172"/>
      <c r="T562" s="172"/>
      <c r="U562" s="172"/>
      <c r="V562" s="172"/>
      <c r="W562" s="172"/>
      <c r="X562" s="172"/>
      <c r="Y562" s="172"/>
      <c r="Z562" s="172"/>
      <c r="AA562" s="172"/>
      <c r="AB562" s="172"/>
      <c r="AC562" s="172"/>
      <c r="AD562" s="172"/>
      <c r="AE562" s="172"/>
      <c r="AF562" s="172"/>
      <c r="AG562" s="172"/>
      <c r="AH562" s="172"/>
      <c r="AI562" s="172"/>
      <c r="AJ562" s="172"/>
      <c r="AK562" s="172"/>
      <c r="AL562" s="172"/>
      <c r="AM562" s="172"/>
      <c r="AN562" s="172"/>
      <c r="AO562" s="172"/>
      <c r="AP562" s="172"/>
    </row>
    <row r="563" spans="1:42">
      <c r="A563" s="174"/>
      <c r="B563" s="174"/>
      <c r="C563" s="174"/>
      <c r="D563" s="172"/>
      <c r="E563" s="172"/>
      <c r="F563" s="172"/>
      <c r="G563" s="172"/>
      <c r="H563" s="172"/>
      <c r="I563" s="172"/>
      <c r="J563" s="172"/>
      <c r="K563" s="172"/>
      <c r="L563" s="172"/>
      <c r="M563" s="172"/>
      <c r="N563" s="172"/>
      <c r="O563" s="172"/>
      <c r="P563" s="172"/>
      <c r="Q563" s="172"/>
      <c r="R563" s="172"/>
      <c r="S563" s="172"/>
      <c r="T563" s="172"/>
      <c r="U563" s="172"/>
      <c r="V563" s="172"/>
      <c r="W563" s="172"/>
      <c r="X563" s="172"/>
      <c r="Y563" s="172"/>
      <c r="Z563" s="172"/>
      <c r="AA563" s="172"/>
      <c r="AB563" s="172"/>
      <c r="AC563" s="172"/>
      <c r="AD563" s="172"/>
      <c r="AE563" s="172"/>
      <c r="AF563" s="172"/>
      <c r="AG563" s="172"/>
      <c r="AH563" s="172"/>
      <c r="AI563" s="172"/>
      <c r="AJ563" s="172"/>
      <c r="AK563" s="172"/>
      <c r="AL563" s="172"/>
      <c r="AM563" s="172"/>
      <c r="AN563" s="172"/>
      <c r="AO563" s="172"/>
      <c r="AP563" s="172"/>
    </row>
    <row r="564" spans="1:42">
      <c r="A564" s="174"/>
      <c r="B564" s="174"/>
      <c r="C564" s="174"/>
      <c r="D564" s="172"/>
      <c r="E564" s="172"/>
      <c r="F564" s="172"/>
      <c r="G564" s="172"/>
      <c r="H564" s="172"/>
      <c r="I564" s="172"/>
      <c r="J564" s="172"/>
      <c r="K564" s="172"/>
      <c r="L564" s="172"/>
      <c r="M564" s="172"/>
      <c r="N564" s="172"/>
      <c r="O564" s="172"/>
      <c r="P564" s="172"/>
      <c r="Q564" s="172"/>
      <c r="R564" s="172"/>
      <c r="S564" s="172"/>
      <c r="T564" s="172"/>
      <c r="U564" s="172"/>
      <c r="V564" s="172"/>
      <c r="W564" s="172"/>
      <c r="X564" s="172"/>
      <c r="Y564" s="172"/>
      <c r="Z564" s="172"/>
      <c r="AA564" s="172"/>
      <c r="AB564" s="172"/>
      <c r="AC564" s="172"/>
      <c r="AD564" s="172"/>
      <c r="AE564" s="172"/>
      <c r="AF564" s="172"/>
      <c r="AG564" s="172"/>
      <c r="AH564" s="172"/>
      <c r="AI564" s="172"/>
      <c r="AJ564" s="172"/>
      <c r="AK564" s="172"/>
      <c r="AL564" s="172"/>
      <c r="AM564" s="172"/>
      <c r="AN564" s="172"/>
      <c r="AO564" s="172"/>
      <c r="AP564" s="172"/>
    </row>
    <row r="565" spans="1:42">
      <c r="A565" s="174"/>
      <c r="B565" s="174"/>
      <c r="C565" s="174"/>
      <c r="D565" s="172"/>
      <c r="E565" s="172"/>
      <c r="F565" s="172"/>
      <c r="G565" s="172"/>
      <c r="H565" s="172"/>
      <c r="I565" s="172"/>
      <c r="J565" s="172"/>
      <c r="K565" s="172"/>
      <c r="L565" s="172"/>
      <c r="M565" s="172"/>
      <c r="N565" s="172"/>
      <c r="O565" s="172"/>
      <c r="P565" s="172"/>
      <c r="Q565" s="172"/>
      <c r="R565" s="172"/>
      <c r="S565" s="172"/>
      <c r="T565" s="172"/>
      <c r="U565" s="172"/>
      <c r="V565" s="172"/>
      <c r="W565" s="172"/>
      <c r="X565" s="172"/>
      <c r="Y565" s="172"/>
      <c r="Z565" s="172"/>
      <c r="AA565" s="172"/>
      <c r="AB565" s="172"/>
      <c r="AC565" s="172"/>
      <c r="AD565" s="172"/>
      <c r="AE565" s="172"/>
      <c r="AF565" s="172"/>
      <c r="AG565" s="172"/>
      <c r="AH565" s="172"/>
      <c r="AI565" s="172"/>
      <c r="AJ565" s="172"/>
      <c r="AK565" s="172"/>
      <c r="AL565" s="172"/>
      <c r="AM565" s="172"/>
      <c r="AN565" s="172"/>
      <c r="AO565" s="172"/>
      <c r="AP565" s="172"/>
    </row>
    <row r="566" spans="1:42">
      <c r="A566" s="174"/>
      <c r="B566" s="174"/>
      <c r="C566" s="174"/>
      <c r="D566" s="172"/>
      <c r="E566" s="172"/>
      <c r="F566" s="172"/>
      <c r="G566" s="172"/>
      <c r="H566" s="172"/>
      <c r="I566" s="172"/>
      <c r="J566" s="172"/>
      <c r="K566" s="172"/>
      <c r="L566" s="172"/>
      <c r="M566" s="172"/>
      <c r="N566" s="172"/>
      <c r="O566" s="172"/>
      <c r="P566" s="172"/>
      <c r="Q566" s="172"/>
      <c r="R566" s="172"/>
      <c r="S566" s="172"/>
      <c r="T566" s="172"/>
      <c r="U566" s="172"/>
      <c r="V566" s="172"/>
      <c r="W566" s="172"/>
      <c r="X566" s="172"/>
      <c r="Y566" s="172"/>
      <c r="Z566" s="172"/>
      <c r="AA566" s="172"/>
      <c r="AB566" s="172"/>
      <c r="AC566" s="172"/>
      <c r="AD566" s="172"/>
      <c r="AE566" s="172"/>
      <c r="AF566" s="172"/>
      <c r="AG566" s="172"/>
      <c r="AH566" s="172"/>
      <c r="AI566" s="172"/>
      <c r="AJ566" s="172"/>
      <c r="AK566" s="172"/>
      <c r="AL566" s="172"/>
      <c r="AM566" s="172"/>
      <c r="AN566" s="172"/>
      <c r="AO566" s="172"/>
      <c r="AP566" s="172"/>
    </row>
    <row r="567" spans="1:42">
      <c r="A567" s="174"/>
      <c r="B567" s="174"/>
      <c r="C567" s="174"/>
      <c r="D567" s="172"/>
      <c r="E567" s="172"/>
      <c r="F567" s="172"/>
      <c r="G567" s="172"/>
      <c r="H567" s="172"/>
      <c r="I567" s="172"/>
      <c r="J567" s="172"/>
      <c r="K567" s="172"/>
      <c r="L567" s="172"/>
      <c r="M567" s="172"/>
      <c r="N567" s="172"/>
      <c r="O567" s="172"/>
      <c r="P567" s="172"/>
      <c r="Q567" s="172"/>
      <c r="R567" s="172"/>
      <c r="S567" s="172"/>
      <c r="T567" s="172"/>
      <c r="U567" s="172"/>
      <c r="V567" s="172"/>
      <c r="W567" s="172"/>
      <c r="X567" s="172"/>
      <c r="Y567" s="172"/>
      <c r="Z567" s="172"/>
      <c r="AA567" s="172"/>
      <c r="AB567" s="172"/>
      <c r="AC567" s="172"/>
      <c r="AD567" s="172"/>
      <c r="AE567" s="172"/>
      <c r="AF567" s="172"/>
      <c r="AG567" s="172"/>
      <c r="AH567" s="172"/>
      <c r="AI567" s="172"/>
      <c r="AJ567" s="172"/>
      <c r="AK567" s="172"/>
      <c r="AL567" s="172"/>
      <c r="AM567" s="172"/>
      <c r="AN567" s="172"/>
      <c r="AO567" s="172"/>
      <c r="AP567" s="172"/>
    </row>
    <row r="568" spans="1:42">
      <c r="A568" s="174"/>
      <c r="B568" s="174"/>
      <c r="C568" s="174"/>
      <c r="D568" s="172"/>
      <c r="E568" s="172"/>
      <c r="F568" s="172"/>
      <c r="G568" s="172"/>
      <c r="H568" s="172"/>
      <c r="I568" s="172"/>
      <c r="J568" s="172"/>
      <c r="K568" s="172"/>
      <c r="L568" s="172"/>
      <c r="M568" s="172"/>
      <c r="N568" s="172"/>
      <c r="O568" s="172"/>
      <c r="P568" s="172"/>
      <c r="Q568" s="172"/>
      <c r="R568" s="172"/>
      <c r="S568" s="172"/>
      <c r="T568" s="172"/>
      <c r="U568" s="172"/>
      <c r="V568" s="172"/>
      <c r="W568" s="172"/>
      <c r="X568" s="172"/>
      <c r="Y568" s="172"/>
      <c r="Z568" s="172"/>
      <c r="AA568" s="172"/>
      <c r="AB568" s="172"/>
      <c r="AC568" s="172"/>
      <c r="AD568" s="172"/>
      <c r="AE568" s="172"/>
      <c r="AF568" s="172"/>
      <c r="AG568" s="172"/>
      <c r="AH568" s="172"/>
      <c r="AI568" s="172"/>
      <c r="AJ568" s="172"/>
      <c r="AK568" s="172"/>
      <c r="AL568" s="172"/>
      <c r="AM568" s="172"/>
      <c r="AN568" s="172"/>
      <c r="AO568" s="172"/>
      <c r="AP568" s="172"/>
    </row>
    <row r="569" spans="1:42">
      <c r="A569" s="174"/>
      <c r="B569" s="174"/>
      <c r="C569" s="174"/>
      <c r="D569" s="172"/>
      <c r="E569" s="172"/>
      <c r="F569" s="172"/>
      <c r="G569" s="172"/>
      <c r="H569" s="172"/>
      <c r="I569" s="172"/>
      <c r="J569" s="172"/>
      <c r="K569" s="172"/>
      <c r="L569" s="172"/>
      <c r="M569" s="172"/>
      <c r="N569" s="172"/>
      <c r="O569" s="172"/>
      <c r="P569" s="172"/>
      <c r="Q569" s="172"/>
      <c r="R569" s="172"/>
      <c r="S569" s="172"/>
      <c r="T569" s="172"/>
      <c r="U569" s="172"/>
      <c r="V569" s="172"/>
      <c r="W569" s="172"/>
      <c r="X569" s="172"/>
      <c r="Y569" s="172"/>
      <c r="Z569" s="172"/>
      <c r="AA569" s="172"/>
      <c r="AB569" s="172"/>
      <c r="AC569" s="172"/>
      <c r="AD569" s="172"/>
      <c r="AE569" s="172"/>
      <c r="AF569" s="172"/>
      <c r="AG569" s="172"/>
      <c r="AH569" s="172"/>
      <c r="AI569" s="172"/>
      <c r="AJ569" s="172"/>
      <c r="AK569" s="172"/>
      <c r="AL569" s="172"/>
      <c r="AM569" s="172"/>
      <c r="AN569" s="172"/>
      <c r="AO569" s="172"/>
      <c r="AP569" s="172"/>
    </row>
    <row r="570" spans="1:42">
      <c r="A570" s="174"/>
      <c r="B570" s="174"/>
      <c r="C570" s="174"/>
      <c r="D570" s="172"/>
      <c r="E570" s="172"/>
      <c r="F570" s="172"/>
      <c r="G570" s="172"/>
      <c r="H570" s="172"/>
      <c r="I570" s="172"/>
      <c r="J570" s="172"/>
      <c r="K570" s="172"/>
      <c r="L570" s="172"/>
      <c r="M570" s="172"/>
      <c r="N570" s="172"/>
      <c r="O570" s="172"/>
      <c r="P570" s="172"/>
      <c r="Q570" s="172"/>
      <c r="R570" s="172"/>
      <c r="S570" s="172"/>
      <c r="T570" s="172"/>
      <c r="U570" s="172"/>
      <c r="V570" s="172"/>
      <c r="W570" s="172"/>
      <c r="X570" s="172"/>
      <c r="Y570" s="172"/>
      <c r="Z570" s="172"/>
      <c r="AA570" s="172"/>
      <c r="AB570" s="172"/>
      <c r="AC570" s="172"/>
      <c r="AD570" s="172"/>
      <c r="AE570" s="172"/>
      <c r="AF570" s="172"/>
      <c r="AG570" s="172"/>
      <c r="AH570" s="172"/>
      <c r="AI570" s="172"/>
      <c r="AJ570" s="172"/>
      <c r="AK570" s="172"/>
      <c r="AL570" s="172"/>
      <c r="AM570" s="172"/>
      <c r="AN570" s="172"/>
      <c r="AO570" s="172"/>
      <c r="AP570" s="172"/>
    </row>
    <row r="571" spans="1:42">
      <c r="A571" s="174"/>
      <c r="B571" s="174"/>
      <c r="C571" s="174"/>
      <c r="D571" s="172"/>
      <c r="E571" s="172"/>
      <c r="F571" s="172"/>
      <c r="G571" s="172"/>
      <c r="H571" s="172"/>
      <c r="I571" s="172"/>
      <c r="J571" s="172"/>
      <c r="K571" s="172"/>
      <c r="L571" s="172"/>
      <c r="M571" s="172"/>
      <c r="N571" s="172"/>
      <c r="O571" s="172"/>
      <c r="P571" s="172"/>
      <c r="Q571" s="172"/>
      <c r="R571" s="172"/>
      <c r="S571" s="172"/>
      <c r="T571" s="172"/>
      <c r="U571" s="172"/>
      <c r="V571" s="172"/>
      <c r="W571" s="172"/>
      <c r="X571" s="172"/>
      <c r="Y571" s="172"/>
      <c r="Z571" s="172"/>
      <c r="AA571" s="172"/>
      <c r="AB571" s="172"/>
      <c r="AC571" s="172"/>
      <c r="AD571" s="172"/>
      <c r="AE571" s="172"/>
      <c r="AF571" s="172"/>
      <c r="AG571" s="172"/>
      <c r="AH571" s="172"/>
      <c r="AI571" s="172"/>
      <c r="AJ571" s="172"/>
      <c r="AK571" s="172"/>
      <c r="AL571" s="172"/>
      <c r="AM571" s="172"/>
      <c r="AN571" s="172"/>
      <c r="AO571" s="172"/>
      <c r="AP571" s="172"/>
    </row>
    <row r="572" spans="1:42">
      <c r="A572" s="174"/>
      <c r="B572" s="174"/>
      <c r="C572" s="174"/>
      <c r="D572" s="172"/>
      <c r="E572" s="172"/>
      <c r="F572" s="172"/>
      <c r="G572" s="172"/>
      <c r="H572" s="172"/>
      <c r="I572" s="172"/>
      <c r="J572" s="172"/>
      <c r="K572" s="172"/>
      <c r="L572" s="172"/>
      <c r="M572" s="172"/>
      <c r="N572" s="172"/>
      <c r="O572" s="172"/>
      <c r="P572" s="172"/>
      <c r="Q572" s="172"/>
      <c r="R572" s="172"/>
      <c r="S572" s="172"/>
      <c r="T572" s="172"/>
      <c r="U572" s="172"/>
      <c r="V572" s="172"/>
      <c r="W572" s="172"/>
      <c r="X572" s="172"/>
      <c r="Y572" s="172"/>
      <c r="Z572" s="172"/>
      <c r="AA572" s="172"/>
      <c r="AB572" s="172"/>
      <c r="AC572" s="172"/>
      <c r="AD572" s="172"/>
      <c r="AE572" s="172"/>
      <c r="AF572" s="172"/>
      <c r="AG572" s="172"/>
      <c r="AH572" s="172"/>
      <c r="AI572" s="172"/>
      <c r="AJ572" s="172"/>
      <c r="AK572" s="172"/>
      <c r="AL572" s="172"/>
      <c r="AM572" s="172"/>
      <c r="AN572" s="172"/>
      <c r="AO572" s="172"/>
      <c r="AP572" s="172"/>
    </row>
    <row r="573" spans="1:42">
      <c r="A573" s="174"/>
      <c r="B573" s="174"/>
      <c r="C573" s="174"/>
      <c r="D573" s="172"/>
      <c r="E573" s="172"/>
      <c r="F573" s="172"/>
      <c r="G573" s="172"/>
      <c r="H573" s="172"/>
      <c r="I573" s="172"/>
      <c r="J573" s="172"/>
      <c r="K573" s="172"/>
      <c r="L573" s="172"/>
      <c r="M573" s="172"/>
      <c r="N573" s="172"/>
      <c r="O573" s="172"/>
      <c r="P573" s="172"/>
      <c r="Q573" s="172"/>
      <c r="R573" s="172"/>
      <c r="S573" s="172"/>
      <c r="T573" s="172"/>
      <c r="U573" s="172"/>
      <c r="V573" s="172"/>
      <c r="W573" s="172"/>
      <c r="X573" s="172"/>
      <c r="Y573" s="172"/>
      <c r="Z573" s="172"/>
      <c r="AA573" s="172"/>
      <c r="AB573" s="172"/>
      <c r="AC573" s="172"/>
      <c r="AD573" s="172"/>
      <c r="AE573" s="172"/>
      <c r="AF573" s="172"/>
      <c r="AG573" s="172"/>
      <c r="AH573" s="172"/>
      <c r="AI573" s="172"/>
      <c r="AJ573" s="172"/>
      <c r="AK573" s="172"/>
      <c r="AL573" s="172"/>
      <c r="AM573" s="172"/>
      <c r="AN573" s="172"/>
      <c r="AO573" s="172"/>
      <c r="AP573" s="172"/>
    </row>
    <row r="574" spans="1:42">
      <c r="A574" s="174"/>
      <c r="B574" s="174"/>
      <c r="C574" s="174"/>
      <c r="D574" s="172"/>
      <c r="E574" s="172"/>
      <c r="F574" s="172"/>
      <c r="G574" s="172"/>
      <c r="H574" s="172"/>
      <c r="I574" s="172"/>
      <c r="J574" s="172"/>
      <c r="K574" s="172"/>
      <c r="L574" s="172"/>
      <c r="M574" s="172"/>
      <c r="N574" s="172"/>
      <c r="O574" s="172"/>
      <c r="P574" s="172"/>
      <c r="Q574" s="172"/>
      <c r="R574" s="172"/>
      <c r="S574" s="172"/>
      <c r="T574" s="172"/>
      <c r="U574" s="172"/>
      <c r="V574" s="172"/>
      <c r="W574" s="172"/>
      <c r="X574" s="172"/>
      <c r="Y574" s="172"/>
      <c r="Z574" s="172"/>
      <c r="AA574" s="172"/>
      <c r="AB574" s="172"/>
      <c r="AC574" s="172"/>
      <c r="AD574" s="172"/>
      <c r="AE574" s="172"/>
      <c r="AF574" s="172"/>
      <c r="AG574" s="172"/>
      <c r="AH574" s="172"/>
      <c r="AI574" s="172"/>
      <c r="AJ574" s="172"/>
      <c r="AK574" s="172"/>
      <c r="AL574" s="172"/>
      <c r="AM574" s="172"/>
      <c r="AN574" s="172"/>
      <c r="AO574" s="172"/>
      <c r="AP574" s="172"/>
    </row>
    <row r="575" spans="1:42">
      <c r="A575" s="174"/>
      <c r="B575" s="174"/>
      <c r="C575" s="174"/>
      <c r="D575" s="172"/>
      <c r="E575" s="172"/>
      <c r="F575" s="172"/>
      <c r="G575" s="172"/>
      <c r="H575" s="172"/>
      <c r="I575" s="172"/>
      <c r="J575" s="172"/>
      <c r="K575" s="172"/>
      <c r="L575" s="172"/>
      <c r="M575" s="172"/>
      <c r="N575" s="172"/>
      <c r="O575" s="172"/>
      <c r="P575" s="172"/>
      <c r="Q575" s="172"/>
      <c r="R575" s="172"/>
      <c r="S575" s="172"/>
      <c r="T575" s="172"/>
      <c r="U575" s="172"/>
      <c r="V575" s="172"/>
      <c r="W575" s="172"/>
      <c r="X575" s="172"/>
      <c r="Y575" s="172"/>
      <c r="Z575" s="172"/>
      <c r="AA575" s="172"/>
      <c r="AB575" s="172"/>
      <c r="AC575" s="172"/>
      <c r="AD575" s="172"/>
      <c r="AE575" s="172"/>
      <c r="AF575" s="172"/>
      <c r="AG575" s="172"/>
      <c r="AH575" s="172"/>
      <c r="AI575" s="172"/>
      <c r="AJ575" s="172"/>
      <c r="AK575" s="172"/>
      <c r="AL575" s="172"/>
      <c r="AM575" s="172"/>
      <c r="AN575" s="172"/>
      <c r="AO575" s="172"/>
      <c r="AP575" s="172"/>
    </row>
    <row r="576" spans="1:42">
      <c r="A576" s="174"/>
      <c r="B576" s="174"/>
      <c r="C576" s="174"/>
      <c r="D576" s="172"/>
      <c r="E576" s="172"/>
      <c r="F576" s="172"/>
      <c r="G576" s="172"/>
      <c r="H576" s="172"/>
      <c r="I576" s="172"/>
      <c r="J576" s="172"/>
      <c r="K576" s="172"/>
      <c r="L576" s="172"/>
      <c r="M576" s="172"/>
      <c r="N576" s="172"/>
      <c r="O576" s="172"/>
      <c r="P576" s="172"/>
      <c r="Q576" s="172"/>
      <c r="R576" s="172"/>
      <c r="S576" s="172"/>
      <c r="T576" s="172"/>
      <c r="U576" s="172"/>
      <c r="V576" s="172"/>
      <c r="W576" s="172"/>
      <c r="X576" s="172"/>
      <c r="Y576" s="172"/>
      <c r="Z576" s="172"/>
      <c r="AA576" s="172"/>
      <c r="AB576" s="172"/>
      <c r="AC576" s="172"/>
      <c r="AD576" s="172"/>
      <c r="AE576" s="172"/>
      <c r="AF576" s="172"/>
      <c r="AG576" s="172"/>
      <c r="AH576" s="172"/>
      <c r="AI576" s="172"/>
      <c r="AJ576" s="172"/>
      <c r="AK576" s="172"/>
      <c r="AL576" s="172"/>
      <c r="AM576" s="172"/>
      <c r="AN576" s="172"/>
      <c r="AO576" s="172"/>
      <c r="AP576" s="172"/>
    </row>
    <row r="577" spans="1:42">
      <c r="A577" s="174"/>
      <c r="B577" s="174"/>
      <c r="C577" s="174"/>
      <c r="D577" s="172"/>
      <c r="E577" s="172"/>
      <c r="F577" s="172"/>
      <c r="G577" s="172"/>
      <c r="H577" s="172"/>
      <c r="I577" s="172"/>
      <c r="J577" s="172"/>
      <c r="K577" s="172"/>
      <c r="L577" s="172"/>
      <c r="M577" s="172"/>
      <c r="N577" s="172"/>
      <c r="O577" s="172"/>
      <c r="P577" s="172"/>
      <c r="Q577" s="172"/>
      <c r="R577" s="172"/>
      <c r="S577" s="172"/>
      <c r="T577" s="172"/>
      <c r="U577" s="172"/>
      <c r="V577" s="172"/>
      <c r="W577" s="172"/>
      <c r="X577" s="172"/>
      <c r="Y577" s="172"/>
      <c r="Z577" s="172"/>
      <c r="AA577" s="172"/>
      <c r="AB577" s="172"/>
      <c r="AC577" s="172"/>
      <c r="AD577" s="172"/>
      <c r="AE577" s="172"/>
      <c r="AF577" s="172"/>
      <c r="AG577" s="172"/>
      <c r="AH577" s="172"/>
      <c r="AI577" s="172"/>
      <c r="AJ577" s="172"/>
      <c r="AK577" s="172"/>
      <c r="AL577" s="172"/>
      <c r="AM577" s="172"/>
      <c r="AN577" s="172"/>
      <c r="AO577" s="172"/>
      <c r="AP577" s="172"/>
    </row>
    <row r="578" spans="1:42">
      <c r="A578" s="174"/>
      <c r="B578" s="174"/>
      <c r="C578" s="174"/>
      <c r="D578" s="172"/>
      <c r="E578" s="172"/>
      <c r="F578" s="172"/>
      <c r="G578" s="172"/>
      <c r="H578" s="172"/>
      <c r="I578" s="172"/>
      <c r="J578" s="172"/>
      <c r="K578" s="172"/>
      <c r="L578" s="172"/>
      <c r="M578" s="172"/>
      <c r="N578" s="172"/>
      <c r="O578" s="172"/>
      <c r="P578" s="172"/>
      <c r="Q578" s="172"/>
      <c r="R578" s="172"/>
      <c r="S578" s="172"/>
      <c r="T578" s="172"/>
      <c r="U578" s="172"/>
      <c r="V578" s="172"/>
      <c r="W578" s="172"/>
      <c r="X578" s="172"/>
      <c r="Y578" s="172"/>
      <c r="Z578" s="172"/>
      <c r="AA578" s="172"/>
      <c r="AB578" s="172"/>
      <c r="AC578" s="172"/>
      <c r="AD578" s="172"/>
      <c r="AE578" s="172"/>
      <c r="AF578" s="172"/>
      <c r="AG578" s="172"/>
      <c r="AH578" s="172"/>
      <c r="AI578" s="172"/>
      <c r="AJ578" s="172"/>
      <c r="AK578" s="172"/>
      <c r="AL578" s="172"/>
      <c r="AM578" s="172"/>
      <c r="AN578" s="172"/>
      <c r="AO578" s="172"/>
      <c r="AP578" s="172"/>
    </row>
    <row r="579" spans="1:42">
      <c r="A579" s="174"/>
      <c r="B579" s="174"/>
      <c r="C579" s="174"/>
      <c r="D579" s="172"/>
      <c r="E579" s="172"/>
      <c r="F579" s="172"/>
      <c r="G579" s="172"/>
      <c r="H579" s="172"/>
      <c r="I579" s="172"/>
      <c r="J579" s="172"/>
      <c r="K579" s="172"/>
      <c r="L579" s="172"/>
      <c r="M579" s="172"/>
      <c r="N579" s="172"/>
      <c r="O579" s="172"/>
      <c r="P579" s="172"/>
      <c r="Q579" s="172"/>
      <c r="R579" s="172"/>
      <c r="S579" s="172"/>
      <c r="T579" s="172"/>
      <c r="U579" s="172"/>
      <c r="V579" s="172"/>
      <c r="W579" s="172"/>
      <c r="X579" s="172"/>
      <c r="Y579" s="172"/>
      <c r="Z579" s="172"/>
      <c r="AA579" s="172"/>
      <c r="AB579" s="172"/>
      <c r="AC579" s="172"/>
      <c r="AD579" s="172"/>
      <c r="AE579" s="172"/>
      <c r="AF579" s="172"/>
      <c r="AG579" s="172"/>
      <c r="AH579" s="172"/>
      <c r="AI579" s="172"/>
      <c r="AJ579" s="172"/>
      <c r="AK579" s="172"/>
      <c r="AL579" s="172"/>
      <c r="AM579" s="172"/>
      <c r="AN579" s="172"/>
      <c r="AO579" s="172"/>
      <c r="AP579" s="172"/>
    </row>
    <row r="580" spans="1:42">
      <c r="A580" s="174"/>
      <c r="B580" s="174"/>
      <c r="C580" s="174"/>
      <c r="D580" s="172"/>
      <c r="E580" s="172"/>
      <c r="F580" s="172"/>
      <c r="G580" s="172"/>
      <c r="H580" s="172"/>
      <c r="I580" s="172"/>
      <c r="J580" s="172"/>
      <c r="K580" s="172"/>
      <c r="L580" s="172"/>
      <c r="M580" s="172"/>
      <c r="N580" s="172"/>
      <c r="O580" s="172"/>
      <c r="P580" s="172"/>
      <c r="Q580" s="172"/>
      <c r="R580" s="172"/>
      <c r="S580" s="172"/>
      <c r="T580" s="172"/>
      <c r="U580" s="172"/>
      <c r="V580" s="172"/>
      <c r="W580" s="172"/>
      <c r="X580" s="172"/>
      <c r="Y580" s="172"/>
      <c r="Z580" s="172"/>
      <c r="AA580" s="172"/>
      <c r="AB580" s="172"/>
      <c r="AC580" s="172"/>
      <c r="AD580" s="172"/>
      <c r="AE580" s="172"/>
      <c r="AF580" s="172"/>
      <c r="AG580" s="172"/>
      <c r="AH580" s="172"/>
      <c r="AI580" s="172"/>
      <c r="AJ580" s="172"/>
      <c r="AK580" s="172"/>
      <c r="AL580" s="172"/>
      <c r="AM580" s="172"/>
      <c r="AN580" s="172"/>
      <c r="AO580" s="172"/>
      <c r="AP580" s="172"/>
    </row>
    <row r="581" spans="1:42">
      <c r="A581" s="174"/>
      <c r="B581" s="174"/>
      <c r="C581" s="174"/>
      <c r="D581" s="172"/>
      <c r="E581" s="172"/>
      <c r="F581" s="172"/>
      <c r="G581" s="172"/>
      <c r="H581" s="172"/>
      <c r="I581" s="172"/>
      <c r="J581" s="172"/>
      <c r="K581" s="172"/>
      <c r="L581" s="172"/>
      <c r="M581" s="172"/>
      <c r="N581" s="172"/>
      <c r="O581" s="172"/>
      <c r="P581" s="172"/>
      <c r="Q581" s="172"/>
      <c r="R581" s="172"/>
      <c r="S581" s="172"/>
      <c r="T581" s="172"/>
      <c r="U581" s="172"/>
      <c r="V581" s="172"/>
      <c r="W581" s="172"/>
      <c r="X581" s="172"/>
      <c r="Y581" s="172"/>
      <c r="Z581" s="172"/>
      <c r="AA581" s="172"/>
      <c r="AB581" s="172"/>
      <c r="AC581" s="172"/>
      <c r="AD581" s="172"/>
      <c r="AE581" s="172"/>
      <c r="AF581" s="172"/>
      <c r="AG581" s="172"/>
      <c r="AH581" s="172"/>
      <c r="AI581" s="172"/>
      <c r="AJ581" s="172"/>
      <c r="AK581" s="172"/>
      <c r="AL581" s="172"/>
      <c r="AM581" s="172"/>
      <c r="AN581" s="172"/>
      <c r="AO581" s="172"/>
      <c r="AP581" s="172"/>
    </row>
    <row r="582" spans="1:42">
      <c r="A582" s="174"/>
      <c r="B582" s="174"/>
      <c r="C582" s="174"/>
      <c r="D582" s="172"/>
      <c r="E582" s="172"/>
      <c r="F582" s="172"/>
      <c r="G582" s="172"/>
      <c r="H582" s="172"/>
      <c r="I582" s="172"/>
      <c r="J582" s="172"/>
      <c r="K582" s="172"/>
      <c r="L582" s="172"/>
      <c r="M582" s="172"/>
      <c r="N582" s="172"/>
      <c r="O582" s="172"/>
      <c r="P582" s="172"/>
      <c r="Q582" s="172"/>
      <c r="R582" s="172"/>
      <c r="S582" s="172"/>
      <c r="T582" s="172"/>
      <c r="U582" s="172"/>
      <c r="V582" s="172"/>
      <c r="W582" s="172"/>
      <c r="X582" s="172"/>
      <c r="Y582" s="172"/>
      <c r="Z582" s="172"/>
      <c r="AA582" s="172"/>
      <c r="AB582" s="172"/>
      <c r="AC582" s="172"/>
      <c r="AD582" s="172"/>
      <c r="AE582" s="172"/>
      <c r="AF582" s="172"/>
      <c r="AG582" s="172"/>
      <c r="AH582" s="172"/>
      <c r="AI582" s="172"/>
      <c r="AJ582" s="172"/>
      <c r="AK582" s="172"/>
      <c r="AL582" s="172"/>
      <c r="AM582" s="172"/>
      <c r="AN582" s="172"/>
      <c r="AO582" s="172"/>
      <c r="AP582" s="172"/>
    </row>
    <row r="583" spans="1:42">
      <c r="A583" s="174"/>
      <c r="B583" s="174"/>
      <c r="C583" s="174"/>
      <c r="D583" s="172"/>
      <c r="E583" s="172"/>
      <c r="F583" s="172"/>
      <c r="G583" s="172"/>
      <c r="H583" s="172"/>
      <c r="I583" s="172"/>
      <c r="J583" s="172"/>
      <c r="K583" s="172"/>
      <c r="L583" s="172"/>
      <c r="M583" s="172"/>
      <c r="N583" s="172"/>
      <c r="O583" s="172"/>
      <c r="P583" s="172"/>
      <c r="Q583" s="172"/>
      <c r="R583" s="172"/>
      <c r="S583" s="172"/>
      <c r="T583" s="172"/>
      <c r="U583" s="172"/>
      <c r="V583" s="172"/>
      <c r="W583" s="172"/>
      <c r="X583" s="172"/>
      <c r="Y583" s="172"/>
      <c r="Z583" s="172"/>
      <c r="AA583" s="172"/>
      <c r="AB583" s="172"/>
      <c r="AC583" s="172"/>
      <c r="AD583" s="172"/>
      <c r="AE583" s="172"/>
      <c r="AF583" s="172"/>
      <c r="AG583" s="172"/>
      <c r="AH583" s="172"/>
      <c r="AI583" s="172"/>
      <c r="AJ583" s="172"/>
      <c r="AK583" s="172"/>
      <c r="AL583" s="172"/>
      <c r="AM583" s="172"/>
      <c r="AN583" s="172"/>
      <c r="AO583" s="172"/>
      <c r="AP583" s="172"/>
    </row>
    <row r="584" spans="1:42">
      <c r="A584" s="174"/>
      <c r="B584" s="174"/>
      <c r="C584" s="174"/>
      <c r="D584" s="172"/>
      <c r="E584" s="172"/>
      <c r="F584" s="172"/>
      <c r="G584" s="172"/>
      <c r="H584" s="172"/>
      <c r="I584" s="172"/>
      <c r="J584" s="172"/>
      <c r="K584" s="172"/>
      <c r="L584" s="172"/>
      <c r="M584" s="172"/>
      <c r="N584" s="172"/>
      <c r="O584" s="172"/>
      <c r="P584" s="172"/>
      <c r="Q584" s="172"/>
      <c r="R584" s="172"/>
      <c r="S584" s="172"/>
      <c r="T584" s="172"/>
      <c r="U584" s="172"/>
      <c r="V584" s="172"/>
      <c r="W584" s="172"/>
      <c r="X584" s="172"/>
      <c r="Y584" s="172"/>
      <c r="Z584" s="172"/>
      <c r="AA584" s="172"/>
      <c r="AB584" s="172"/>
      <c r="AC584" s="172"/>
      <c r="AD584" s="172"/>
      <c r="AE584" s="172"/>
      <c r="AF584" s="172"/>
      <c r="AG584" s="172"/>
      <c r="AH584" s="172"/>
      <c r="AI584" s="172"/>
      <c r="AJ584" s="172"/>
      <c r="AK584" s="172"/>
      <c r="AL584" s="172"/>
      <c r="AM584" s="172"/>
      <c r="AN584" s="172"/>
      <c r="AO584" s="172"/>
      <c r="AP584" s="172"/>
    </row>
    <row r="585" spans="1:42">
      <c r="A585" s="174"/>
      <c r="B585" s="174"/>
      <c r="C585" s="174"/>
      <c r="D585" s="172"/>
      <c r="E585" s="172"/>
      <c r="F585" s="172"/>
      <c r="G585" s="172"/>
      <c r="H585" s="172"/>
      <c r="I585" s="172"/>
      <c r="J585" s="172"/>
      <c r="K585" s="172"/>
      <c r="L585" s="172"/>
      <c r="M585" s="172"/>
      <c r="N585" s="172"/>
      <c r="O585" s="172"/>
      <c r="P585" s="172"/>
      <c r="Q585" s="172"/>
      <c r="R585" s="172"/>
      <c r="S585" s="172"/>
      <c r="T585" s="172"/>
      <c r="U585" s="172"/>
      <c r="V585" s="172"/>
      <c r="W585" s="172"/>
      <c r="X585" s="172"/>
      <c r="Y585" s="172"/>
      <c r="Z585" s="172"/>
      <c r="AA585" s="172"/>
      <c r="AB585" s="172"/>
      <c r="AC585" s="172"/>
      <c r="AD585" s="172"/>
      <c r="AE585" s="172"/>
      <c r="AF585" s="172"/>
      <c r="AG585" s="172"/>
      <c r="AH585" s="172"/>
      <c r="AI585" s="172"/>
      <c r="AJ585" s="172"/>
      <c r="AK585" s="172"/>
      <c r="AL585" s="172"/>
      <c r="AM585" s="172"/>
      <c r="AN585" s="172"/>
      <c r="AO585" s="172"/>
      <c r="AP585" s="172"/>
    </row>
    <row r="586" spans="1:42">
      <c r="A586" s="174"/>
      <c r="B586" s="174"/>
      <c r="C586" s="174"/>
      <c r="D586" s="172"/>
      <c r="E586" s="172"/>
      <c r="F586" s="172"/>
      <c r="G586" s="172"/>
      <c r="H586" s="172"/>
      <c r="I586" s="172"/>
      <c r="J586" s="172"/>
      <c r="K586" s="172"/>
      <c r="L586" s="172"/>
      <c r="M586" s="172"/>
      <c r="N586" s="172"/>
      <c r="O586" s="172"/>
      <c r="P586" s="172"/>
      <c r="Q586" s="172"/>
      <c r="R586" s="172"/>
      <c r="S586" s="172"/>
      <c r="T586" s="172"/>
      <c r="U586" s="172"/>
      <c r="V586" s="172"/>
      <c r="W586" s="172"/>
      <c r="X586" s="172"/>
      <c r="Y586" s="172"/>
      <c r="Z586" s="172"/>
      <c r="AA586" s="172"/>
      <c r="AB586" s="172"/>
      <c r="AC586" s="172"/>
      <c r="AD586" s="172"/>
      <c r="AE586" s="172"/>
      <c r="AF586" s="172"/>
      <c r="AG586" s="172"/>
      <c r="AH586" s="172"/>
      <c r="AI586" s="172"/>
      <c r="AJ586" s="172"/>
      <c r="AK586" s="172"/>
      <c r="AL586" s="172"/>
      <c r="AM586" s="172"/>
      <c r="AN586" s="172"/>
      <c r="AO586" s="172"/>
      <c r="AP586" s="172"/>
    </row>
    <row r="587" spans="1:42">
      <c r="A587" s="174"/>
      <c r="B587" s="174"/>
      <c r="C587" s="174"/>
      <c r="D587" s="172"/>
      <c r="E587" s="172"/>
      <c r="F587" s="172"/>
      <c r="G587" s="172"/>
      <c r="H587" s="172"/>
      <c r="I587" s="172"/>
      <c r="J587" s="172"/>
      <c r="K587" s="172"/>
      <c r="L587" s="172"/>
      <c r="M587" s="172"/>
      <c r="N587" s="172"/>
      <c r="O587" s="172"/>
      <c r="P587" s="172"/>
      <c r="Q587" s="172"/>
      <c r="R587" s="172"/>
      <c r="S587" s="172"/>
      <c r="T587" s="172"/>
      <c r="U587" s="172"/>
      <c r="V587" s="172"/>
      <c r="W587" s="172"/>
      <c r="X587" s="172"/>
      <c r="Y587" s="172"/>
      <c r="Z587" s="172"/>
      <c r="AA587" s="172"/>
      <c r="AB587" s="172"/>
      <c r="AC587" s="172"/>
      <c r="AD587" s="172"/>
      <c r="AE587" s="172"/>
      <c r="AF587" s="172"/>
      <c r="AG587" s="172"/>
      <c r="AH587" s="172"/>
      <c r="AI587" s="172"/>
      <c r="AJ587" s="172"/>
      <c r="AK587" s="172"/>
      <c r="AL587" s="172"/>
      <c r="AM587" s="172"/>
      <c r="AN587" s="172"/>
      <c r="AO587" s="172"/>
      <c r="AP587" s="172"/>
    </row>
    <row r="588" spans="1:42">
      <c r="A588" s="174"/>
      <c r="B588" s="174"/>
      <c r="C588" s="174"/>
      <c r="D588" s="172"/>
      <c r="E588" s="172"/>
      <c r="F588" s="172"/>
      <c r="G588" s="172"/>
      <c r="H588" s="172"/>
      <c r="I588" s="172"/>
      <c r="J588" s="172"/>
      <c r="K588" s="172"/>
      <c r="L588" s="172"/>
      <c r="M588" s="172"/>
      <c r="N588" s="172"/>
      <c r="O588" s="172"/>
      <c r="P588" s="172"/>
      <c r="Q588" s="172"/>
      <c r="R588" s="172"/>
      <c r="S588" s="172"/>
      <c r="T588" s="172"/>
      <c r="U588" s="172"/>
      <c r="V588" s="172"/>
      <c r="W588" s="172"/>
      <c r="X588" s="172"/>
      <c r="Y588" s="172"/>
      <c r="Z588" s="172"/>
      <c r="AA588" s="172"/>
      <c r="AB588" s="172"/>
      <c r="AC588" s="172"/>
      <c r="AD588" s="172"/>
      <c r="AE588" s="172"/>
      <c r="AF588" s="172"/>
      <c r="AG588" s="172"/>
      <c r="AH588" s="172"/>
      <c r="AI588" s="172"/>
      <c r="AJ588" s="172"/>
      <c r="AK588" s="172"/>
      <c r="AL588" s="172"/>
      <c r="AM588" s="172"/>
      <c r="AN588" s="172"/>
      <c r="AO588" s="172"/>
      <c r="AP588" s="172"/>
    </row>
    <row r="589" spans="1:42">
      <c r="A589" s="174"/>
      <c r="B589" s="174"/>
      <c r="C589" s="174"/>
      <c r="D589" s="172"/>
      <c r="E589" s="172"/>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row>
    <row r="590" spans="1:42">
      <c r="A590" s="174"/>
      <c r="B590" s="174"/>
      <c r="C590" s="174"/>
      <c r="D590" s="172"/>
      <c r="E590" s="172"/>
      <c r="F590" s="172"/>
      <c r="G590" s="172"/>
      <c r="H590" s="172"/>
      <c r="I590" s="172"/>
      <c r="J590" s="172"/>
      <c r="K590" s="172"/>
      <c r="L590" s="172"/>
      <c r="M590" s="172"/>
      <c r="N590" s="172"/>
      <c r="O590" s="172"/>
      <c r="P590" s="172"/>
      <c r="Q590" s="172"/>
      <c r="R590" s="172"/>
      <c r="S590" s="172"/>
      <c r="T590" s="172"/>
      <c r="U590" s="172"/>
      <c r="V590" s="172"/>
      <c r="W590" s="172"/>
      <c r="X590" s="172"/>
      <c r="Y590" s="172"/>
      <c r="Z590" s="172"/>
      <c r="AA590" s="172"/>
      <c r="AB590" s="172"/>
      <c r="AC590" s="172"/>
      <c r="AD590" s="172"/>
      <c r="AE590" s="172"/>
      <c r="AF590" s="172"/>
      <c r="AG590" s="172"/>
      <c r="AH590" s="172"/>
      <c r="AI590" s="172"/>
      <c r="AJ590" s="172"/>
      <c r="AK590" s="172"/>
      <c r="AL590" s="172"/>
      <c r="AM590" s="172"/>
      <c r="AN590" s="172"/>
      <c r="AO590" s="172"/>
      <c r="AP590" s="172"/>
    </row>
    <row r="591" spans="1:42">
      <c r="A591" s="174"/>
      <c r="B591" s="174"/>
      <c r="C591" s="174"/>
      <c r="D591" s="172"/>
      <c r="E591" s="172"/>
      <c r="F591" s="172"/>
      <c r="G591" s="172"/>
      <c r="H591" s="172"/>
      <c r="I591" s="172"/>
      <c r="J591" s="172"/>
      <c r="K591" s="172"/>
      <c r="L591" s="172"/>
      <c r="M591" s="172"/>
      <c r="N591" s="172"/>
      <c r="O591" s="172"/>
      <c r="P591" s="172"/>
      <c r="Q591" s="172"/>
      <c r="R591" s="172"/>
      <c r="S591" s="172"/>
      <c r="T591" s="172"/>
      <c r="U591" s="172"/>
      <c r="V591" s="172"/>
      <c r="W591" s="172"/>
      <c r="X591" s="172"/>
      <c r="Y591" s="172"/>
      <c r="Z591" s="172"/>
      <c r="AA591" s="172"/>
      <c r="AB591" s="172"/>
      <c r="AC591" s="172"/>
      <c r="AD591" s="172"/>
      <c r="AE591" s="172"/>
      <c r="AF591" s="172"/>
      <c r="AG591" s="172"/>
      <c r="AH591" s="172"/>
      <c r="AI591" s="172"/>
      <c r="AJ591" s="172"/>
      <c r="AK591" s="172"/>
      <c r="AL591" s="172"/>
      <c r="AM591" s="172"/>
      <c r="AN591" s="172"/>
      <c r="AO591" s="172"/>
      <c r="AP591" s="172"/>
    </row>
    <row r="592" spans="1:42">
      <c r="A592" s="174"/>
      <c r="B592" s="174"/>
      <c r="C592" s="174"/>
      <c r="D592" s="172"/>
      <c r="E592" s="172"/>
      <c r="F592" s="172"/>
      <c r="G592" s="172"/>
      <c r="H592" s="172"/>
      <c r="I592" s="172"/>
      <c r="J592" s="172"/>
      <c r="K592" s="172"/>
      <c r="L592" s="172"/>
      <c r="M592" s="172"/>
      <c r="N592" s="172"/>
      <c r="O592" s="172"/>
      <c r="P592" s="172"/>
      <c r="Q592" s="172"/>
      <c r="R592" s="172"/>
      <c r="S592" s="172"/>
      <c r="T592" s="172"/>
      <c r="U592" s="172"/>
      <c r="V592" s="172"/>
      <c r="W592" s="172"/>
      <c r="X592" s="172"/>
      <c r="Y592" s="172"/>
      <c r="Z592" s="172"/>
      <c r="AA592" s="172"/>
      <c r="AB592" s="172"/>
      <c r="AC592" s="172"/>
      <c r="AD592" s="172"/>
      <c r="AE592" s="172"/>
      <c r="AF592" s="172"/>
      <c r="AG592" s="172"/>
      <c r="AH592" s="172"/>
      <c r="AI592" s="172"/>
      <c r="AJ592" s="172"/>
      <c r="AK592" s="172"/>
      <c r="AL592" s="172"/>
      <c r="AM592" s="172"/>
      <c r="AN592" s="172"/>
      <c r="AO592" s="172"/>
      <c r="AP592" s="172"/>
    </row>
    <row r="593" spans="1:42">
      <c r="A593" s="174"/>
      <c r="B593" s="174"/>
      <c r="C593" s="174"/>
      <c r="D593" s="172"/>
      <c r="E593" s="172"/>
      <c r="F593" s="172"/>
      <c r="G593" s="172"/>
      <c r="H593" s="172"/>
      <c r="I593" s="172"/>
      <c r="J593" s="172"/>
      <c r="K593" s="172"/>
      <c r="L593" s="172"/>
      <c r="M593" s="172"/>
      <c r="N593" s="172"/>
      <c r="O593" s="172"/>
      <c r="P593" s="172"/>
      <c r="Q593" s="172"/>
      <c r="R593" s="172"/>
      <c r="S593" s="172"/>
      <c r="T593" s="172"/>
      <c r="U593" s="172"/>
      <c r="V593" s="172"/>
      <c r="W593" s="172"/>
      <c r="X593" s="172"/>
      <c r="Y593" s="172"/>
      <c r="Z593" s="172"/>
      <c r="AA593" s="172"/>
      <c r="AB593" s="172"/>
      <c r="AC593" s="172"/>
      <c r="AD593" s="172"/>
      <c r="AE593" s="172"/>
      <c r="AF593" s="172"/>
      <c r="AG593" s="172"/>
      <c r="AH593" s="172"/>
      <c r="AI593" s="172"/>
      <c r="AJ593" s="172"/>
      <c r="AK593" s="172"/>
      <c r="AL593" s="172"/>
      <c r="AM593" s="172"/>
      <c r="AN593" s="172"/>
      <c r="AO593" s="172"/>
      <c r="AP593" s="172"/>
    </row>
    <row r="594" spans="1:42">
      <c r="A594" s="174"/>
      <c r="B594" s="174"/>
      <c r="C594" s="174"/>
      <c r="D594" s="172"/>
      <c r="E594" s="172"/>
      <c r="F594" s="172"/>
      <c r="G594" s="172"/>
      <c r="H594" s="172"/>
      <c r="I594" s="172"/>
      <c r="J594" s="172"/>
      <c r="K594" s="172"/>
      <c r="L594" s="172"/>
      <c r="M594" s="172"/>
      <c r="N594" s="172"/>
      <c r="O594" s="172"/>
      <c r="P594" s="172"/>
      <c r="Q594" s="172"/>
      <c r="R594" s="172"/>
      <c r="S594" s="172"/>
      <c r="T594" s="172"/>
      <c r="U594" s="172"/>
      <c r="V594" s="172"/>
      <c r="W594" s="172"/>
      <c r="X594" s="172"/>
      <c r="Y594" s="172"/>
      <c r="Z594" s="172"/>
      <c r="AA594" s="172"/>
      <c r="AB594" s="172"/>
      <c r="AC594" s="172"/>
      <c r="AD594" s="172"/>
      <c r="AE594" s="172"/>
      <c r="AF594" s="172"/>
      <c r="AG594" s="172"/>
      <c r="AH594" s="172"/>
      <c r="AI594" s="172"/>
      <c r="AJ594" s="172"/>
      <c r="AK594" s="172"/>
      <c r="AL594" s="172"/>
      <c r="AM594" s="172"/>
      <c r="AN594" s="172"/>
      <c r="AO594" s="172"/>
      <c r="AP594" s="172"/>
    </row>
    <row r="595" spans="1:42">
      <c r="A595" s="174"/>
      <c r="B595" s="174"/>
      <c r="C595" s="174"/>
      <c r="D595" s="172"/>
      <c r="E595" s="172"/>
      <c r="F595" s="172"/>
      <c r="G595" s="172"/>
      <c r="H595" s="172"/>
      <c r="I595" s="172"/>
      <c r="J595" s="172"/>
      <c r="K595" s="172"/>
      <c r="L595" s="172"/>
      <c r="M595" s="172"/>
      <c r="N595" s="172"/>
      <c r="O595" s="172"/>
      <c r="P595" s="172"/>
      <c r="Q595" s="172"/>
      <c r="R595" s="172"/>
      <c r="S595" s="172"/>
      <c r="T595" s="172"/>
      <c r="U595" s="172"/>
      <c r="V595" s="172"/>
      <c r="W595" s="172"/>
      <c r="X595" s="172"/>
      <c r="Y595" s="172"/>
      <c r="Z595" s="172"/>
      <c r="AA595" s="172"/>
      <c r="AB595" s="172"/>
      <c r="AC595" s="172"/>
      <c r="AD595" s="172"/>
      <c r="AE595" s="172"/>
      <c r="AF595" s="172"/>
      <c r="AG595" s="172"/>
      <c r="AH595" s="172"/>
      <c r="AI595" s="172"/>
      <c r="AJ595" s="172"/>
      <c r="AK595" s="172"/>
      <c r="AL595" s="172"/>
      <c r="AM595" s="172"/>
      <c r="AN595" s="172"/>
      <c r="AO595" s="172"/>
      <c r="AP595" s="172"/>
    </row>
    <row r="596" spans="1:42">
      <c r="A596" s="174"/>
      <c r="B596" s="174"/>
      <c r="C596" s="174"/>
      <c r="D596" s="172"/>
      <c r="E596" s="172"/>
      <c r="F596" s="172"/>
      <c r="G596" s="172"/>
      <c r="H596" s="172"/>
      <c r="I596" s="172"/>
      <c r="J596" s="172"/>
      <c r="K596" s="172"/>
      <c r="L596" s="172"/>
      <c r="M596" s="172"/>
      <c r="N596" s="172"/>
      <c r="O596" s="172"/>
      <c r="P596" s="172"/>
      <c r="Q596" s="172"/>
      <c r="R596" s="172"/>
      <c r="S596" s="172"/>
      <c r="T596" s="172"/>
      <c r="U596" s="172"/>
      <c r="V596" s="172"/>
      <c r="W596" s="172"/>
      <c r="X596" s="172"/>
      <c r="Y596" s="172"/>
      <c r="Z596" s="172"/>
      <c r="AA596" s="172"/>
      <c r="AB596" s="172"/>
      <c r="AC596" s="172"/>
      <c r="AD596" s="172"/>
      <c r="AE596" s="172"/>
      <c r="AF596" s="172"/>
      <c r="AG596" s="172"/>
      <c r="AH596" s="172"/>
      <c r="AI596" s="172"/>
      <c r="AJ596" s="172"/>
      <c r="AK596" s="172"/>
      <c r="AL596" s="172"/>
      <c r="AM596" s="172"/>
      <c r="AN596" s="172"/>
      <c r="AO596" s="172"/>
      <c r="AP596" s="172"/>
    </row>
    <row r="597" spans="1:42">
      <c r="A597" s="174"/>
      <c r="B597" s="174"/>
      <c r="C597" s="174"/>
      <c r="D597" s="172"/>
      <c r="E597" s="172"/>
      <c r="F597" s="172"/>
      <c r="G597" s="172"/>
      <c r="H597" s="172"/>
      <c r="I597" s="172"/>
      <c r="J597" s="172"/>
      <c r="K597" s="172"/>
      <c r="L597" s="172"/>
      <c r="M597" s="172"/>
      <c r="N597" s="172"/>
      <c r="O597" s="172"/>
      <c r="P597" s="172"/>
      <c r="Q597" s="172"/>
      <c r="R597" s="172"/>
      <c r="S597" s="172"/>
      <c r="T597" s="172"/>
      <c r="U597" s="172"/>
      <c r="V597" s="172"/>
      <c r="W597" s="172"/>
      <c r="X597" s="172"/>
      <c r="Y597" s="172"/>
      <c r="Z597" s="172"/>
      <c r="AA597" s="172"/>
      <c r="AB597" s="172"/>
      <c r="AC597" s="172"/>
      <c r="AD597" s="172"/>
      <c r="AE597" s="172"/>
      <c r="AF597" s="172"/>
      <c r="AG597" s="172"/>
      <c r="AH597" s="172"/>
      <c r="AI597" s="172"/>
      <c r="AJ597" s="172"/>
      <c r="AK597" s="172"/>
      <c r="AL597" s="172"/>
      <c r="AM597" s="172"/>
      <c r="AN597" s="172"/>
      <c r="AO597" s="172"/>
      <c r="AP597" s="172"/>
    </row>
    <row r="598" spans="1:42">
      <c r="A598" s="174"/>
      <c r="B598" s="174"/>
      <c r="C598" s="174"/>
      <c r="D598" s="172"/>
      <c r="E598" s="172"/>
      <c r="F598" s="172"/>
      <c r="G598" s="172"/>
      <c r="H598" s="172"/>
      <c r="I598" s="172"/>
      <c r="J598" s="172"/>
      <c r="K598" s="172"/>
      <c r="L598" s="172"/>
      <c r="M598" s="172"/>
      <c r="N598" s="172"/>
      <c r="O598" s="172"/>
      <c r="P598" s="172"/>
      <c r="Q598" s="172"/>
      <c r="R598" s="172"/>
      <c r="S598" s="172"/>
      <c r="T598" s="172"/>
      <c r="U598" s="172"/>
      <c r="V598" s="172"/>
      <c r="W598" s="172"/>
      <c r="X598" s="172"/>
      <c r="Y598" s="172"/>
      <c r="Z598" s="172"/>
      <c r="AA598" s="172"/>
      <c r="AB598" s="172"/>
      <c r="AC598" s="172"/>
      <c r="AD598" s="172"/>
      <c r="AE598" s="172"/>
      <c r="AF598" s="172"/>
      <c r="AG598" s="172"/>
      <c r="AH598" s="172"/>
      <c r="AI598" s="172"/>
      <c r="AJ598" s="172"/>
      <c r="AK598" s="172"/>
      <c r="AL598" s="172"/>
      <c r="AM598" s="172"/>
      <c r="AN598" s="172"/>
      <c r="AO598" s="172"/>
      <c r="AP598" s="172"/>
    </row>
    <row r="599" spans="1:42">
      <c r="A599" s="174"/>
      <c r="B599" s="174"/>
      <c r="C599" s="174"/>
      <c r="D599" s="172"/>
      <c r="E599" s="172"/>
      <c r="F599" s="172"/>
      <c r="G599" s="172"/>
      <c r="H599" s="172"/>
      <c r="I599" s="172"/>
      <c r="J599" s="172"/>
      <c r="K599" s="172"/>
      <c r="L599" s="172"/>
      <c r="M599" s="172"/>
      <c r="N599" s="172"/>
      <c r="O599" s="172"/>
      <c r="P599" s="172"/>
      <c r="Q599" s="172"/>
      <c r="R599" s="172"/>
      <c r="S599" s="172"/>
      <c r="T599" s="172"/>
      <c r="U599" s="172"/>
      <c r="V599" s="172"/>
      <c r="W599" s="172"/>
      <c r="X599" s="172"/>
      <c r="Y599" s="172"/>
      <c r="Z599" s="172"/>
      <c r="AA599" s="172"/>
      <c r="AB599" s="172"/>
      <c r="AC599" s="172"/>
      <c r="AD599" s="172"/>
      <c r="AE599" s="172"/>
      <c r="AF599" s="172"/>
      <c r="AG599" s="172"/>
      <c r="AH599" s="172"/>
      <c r="AI599" s="172"/>
      <c r="AJ599" s="172"/>
      <c r="AK599" s="172"/>
      <c r="AL599" s="172"/>
      <c r="AM599" s="172"/>
      <c r="AN599" s="172"/>
      <c r="AO599" s="172"/>
      <c r="AP599" s="172"/>
    </row>
    <row r="600" spans="1:42">
      <c r="A600" s="174"/>
      <c r="B600" s="174"/>
      <c r="C600" s="174"/>
      <c r="D600" s="172"/>
      <c r="E600" s="172"/>
      <c r="F600" s="172"/>
      <c r="G600" s="172"/>
      <c r="H600" s="172"/>
      <c r="I600" s="172"/>
      <c r="J600" s="172"/>
      <c r="K600" s="172"/>
      <c r="L600" s="172"/>
      <c r="M600" s="172"/>
      <c r="N600" s="172"/>
      <c r="O600" s="172"/>
      <c r="P600" s="172"/>
      <c r="Q600" s="172"/>
      <c r="R600" s="172"/>
      <c r="S600" s="172"/>
      <c r="T600" s="172"/>
      <c r="U600" s="172"/>
      <c r="V600" s="172"/>
      <c r="W600" s="172"/>
      <c r="X600" s="172"/>
      <c r="Y600" s="172"/>
      <c r="Z600" s="172"/>
      <c r="AA600" s="172"/>
      <c r="AB600" s="172"/>
      <c r="AC600" s="172"/>
      <c r="AD600" s="172"/>
      <c r="AE600" s="172"/>
      <c r="AF600" s="172"/>
      <c r="AG600" s="172"/>
      <c r="AH600" s="172"/>
      <c r="AI600" s="172"/>
      <c r="AJ600" s="172"/>
      <c r="AK600" s="172"/>
      <c r="AL600" s="172"/>
      <c r="AM600" s="172"/>
      <c r="AN600" s="172"/>
      <c r="AO600" s="172"/>
      <c r="AP600" s="172"/>
    </row>
    <row r="601" spans="1:42">
      <c r="A601" s="174"/>
      <c r="B601" s="174"/>
      <c r="C601" s="174"/>
      <c r="D601" s="172"/>
      <c r="E601" s="172"/>
      <c r="F601" s="172"/>
      <c r="G601" s="172"/>
      <c r="H601" s="172"/>
      <c r="I601" s="172"/>
      <c r="J601" s="172"/>
      <c r="K601" s="172"/>
      <c r="L601" s="172"/>
      <c r="M601" s="172"/>
      <c r="N601" s="172"/>
      <c r="O601" s="172"/>
      <c r="P601" s="172"/>
      <c r="Q601" s="172"/>
      <c r="R601" s="172"/>
      <c r="S601" s="172"/>
      <c r="T601" s="172"/>
      <c r="U601" s="172"/>
      <c r="V601" s="172"/>
      <c r="W601" s="172"/>
      <c r="X601" s="172"/>
      <c r="Y601" s="172"/>
      <c r="Z601" s="172"/>
      <c r="AA601" s="172"/>
      <c r="AB601" s="172"/>
      <c r="AC601" s="172"/>
      <c r="AD601" s="172"/>
      <c r="AE601" s="172"/>
      <c r="AF601" s="172"/>
      <c r="AG601" s="172"/>
      <c r="AH601" s="172"/>
      <c r="AI601" s="172"/>
      <c r="AJ601" s="172"/>
      <c r="AK601" s="172"/>
      <c r="AL601" s="172"/>
      <c r="AM601" s="172"/>
      <c r="AN601" s="172"/>
      <c r="AO601" s="172"/>
      <c r="AP601" s="172"/>
    </row>
    <row r="602" spans="1:42">
      <c r="A602" s="174"/>
      <c r="B602" s="174"/>
      <c r="C602" s="174"/>
      <c r="D602" s="172"/>
      <c r="E602" s="172"/>
      <c r="F602" s="172"/>
      <c r="G602" s="172"/>
      <c r="H602" s="172"/>
      <c r="I602" s="172"/>
      <c r="J602" s="172"/>
      <c r="K602" s="172"/>
      <c r="L602" s="172"/>
      <c r="M602" s="172"/>
      <c r="N602" s="172"/>
      <c r="O602" s="172"/>
      <c r="P602" s="172"/>
      <c r="Q602" s="172"/>
      <c r="R602" s="172"/>
      <c r="S602" s="172"/>
      <c r="T602" s="172"/>
      <c r="U602" s="172"/>
      <c r="V602" s="172"/>
      <c r="W602" s="172"/>
      <c r="X602" s="172"/>
      <c r="Y602" s="172"/>
      <c r="Z602" s="172"/>
      <c r="AA602" s="172"/>
      <c r="AB602" s="172"/>
      <c r="AC602" s="172"/>
      <c r="AD602" s="172"/>
      <c r="AE602" s="172"/>
      <c r="AF602" s="172"/>
      <c r="AG602" s="172"/>
      <c r="AH602" s="172"/>
      <c r="AI602" s="172"/>
      <c r="AJ602" s="172"/>
      <c r="AK602" s="172"/>
      <c r="AL602" s="172"/>
      <c r="AM602" s="172"/>
      <c r="AN602" s="172"/>
      <c r="AO602" s="172"/>
      <c r="AP602" s="172"/>
    </row>
    <row r="603" spans="1:42">
      <c r="A603" s="174"/>
      <c r="B603" s="174"/>
      <c r="C603" s="174"/>
      <c r="D603" s="172"/>
      <c r="E603" s="172"/>
      <c r="F603" s="172"/>
      <c r="G603" s="172"/>
      <c r="H603" s="172"/>
      <c r="I603" s="172"/>
      <c r="J603" s="172"/>
      <c r="K603" s="172"/>
      <c r="L603" s="172"/>
      <c r="M603" s="172"/>
      <c r="N603" s="172"/>
      <c r="O603" s="172"/>
      <c r="P603" s="172"/>
      <c r="Q603" s="172"/>
      <c r="R603" s="172"/>
      <c r="S603" s="172"/>
      <c r="T603" s="172"/>
      <c r="U603" s="172"/>
      <c r="V603" s="172"/>
      <c r="W603" s="172"/>
      <c r="X603" s="172"/>
      <c r="Y603" s="172"/>
      <c r="Z603" s="172"/>
      <c r="AA603" s="172"/>
      <c r="AB603" s="172"/>
      <c r="AC603" s="172"/>
      <c r="AD603" s="172"/>
      <c r="AE603" s="172"/>
      <c r="AF603" s="172"/>
      <c r="AG603" s="172"/>
      <c r="AH603" s="172"/>
      <c r="AI603" s="172"/>
      <c r="AJ603" s="172"/>
      <c r="AK603" s="172"/>
      <c r="AL603" s="172"/>
      <c r="AM603" s="172"/>
      <c r="AN603" s="172"/>
      <c r="AO603" s="172"/>
      <c r="AP603" s="172"/>
    </row>
    <row r="604" spans="1:42">
      <c r="A604" s="174"/>
      <c r="B604" s="174"/>
      <c r="C604" s="174"/>
      <c r="D604" s="172"/>
      <c r="E604" s="172"/>
      <c r="F604" s="172"/>
      <c r="G604" s="172"/>
      <c r="H604" s="172"/>
      <c r="I604" s="172"/>
      <c r="J604" s="172"/>
      <c r="K604" s="172"/>
      <c r="L604" s="172"/>
      <c r="M604" s="172"/>
      <c r="N604" s="172"/>
      <c r="O604" s="172"/>
      <c r="P604" s="172"/>
      <c r="Q604" s="172"/>
      <c r="R604" s="172"/>
      <c r="S604" s="172"/>
      <c r="T604" s="172"/>
      <c r="U604" s="172"/>
      <c r="V604" s="172"/>
      <c r="W604" s="172"/>
      <c r="X604" s="172"/>
      <c r="Y604" s="172"/>
      <c r="Z604" s="172"/>
      <c r="AA604" s="172"/>
      <c r="AB604" s="172"/>
      <c r="AC604" s="172"/>
      <c r="AD604" s="172"/>
      <c r="AE604" s="172"/>
      <c r="AF604" s="172"/>
      <c r="AG604" s="172"/>
      <c r="AH604" s="172"/>
      <c r="AI604" s="172"/>
      <c r="AJ604" s="172"/>
      <c r="AK604" s="172"/>
      <c r="AL604" s="172"/>
      <c r="AM604" s="172"/>
      <c r="AN604" s="172"/>
      <c r="AO604" s="172"/>
      <c r="AP604" s="172"/>
    </row>
    <row r="605" spans="1:42">
      <c r="A605" s="174"/>
      <c r="B605" s="174"/>
      <c r="C605" s="174"/>
      <c r="D605" s="172"/>
      <c r="E605" s="172"/>
      <c r="F605" s="172"/>
      <c r="G605" s="172"/>
      <c r="H605" s="172"/>
      <c r="I605" s="172"/>
      <c r="J605" s="172"/>
      <c r="K605" s="172"/>
      <c r="L605" s="172"/>
      <c r="M605" s="172"/>
      <c r="N605" s="172"/>
      <c r="O605" s="172"/>
      <c r="P605" s="172"/>
      <c r="Q605" s="172"/>
      <c r="R605" s="172"/>
      <c r="S605" s="172"/>
      <c r="T605" s="172"/>
      <c r="U605" s="172"/>
      <c r="V605" s="172"/>
      <c r="W605" s="172"/>
      <c r="X605" s="172"/>
      <c r="Y605" s="172"/>
      <c r="Z605" s="172"/>
      <c r="AA605" s="172"/>
      <c r="AB605" s="172"/>
      <c r="AC605" s="172"/>
      <c r="AD605" s="172"/>
      <c r="AE605" s="172"/>
      <c r="AF605" s="172"/>
      <c r="AG605" s="172"/>
      <c r="AH605" s="172"/>
      <c r="AI605" s="172"/>
      <c r="AJ605" s="172"/>
      <c r="AK605" s="172"/>
      <c r="AL605" s="172"/>
      <c r="AM605" s="172"/>
      <c r="AN605" s="172"/>
      <c r="AO605" s="172"/>
      <c r="AP605" s="172"/>
    </row>
    <row r="606" spans="1:42">
      <c r="A606" s="174"/>
      <c r="B606" s="174"/>
      <c r="C606" s="174"/>
      <c r="D606" s="172"/>
      <c r="E606" s="172"/>
      <c r="F606" s="172"/>
      <c r="G606" s="172"/>
      <c r="H606" s="172"/>
      <c r="I606" s="172"/>
      <c r="J606" s="172"/>
      <c r="K606" s="172"/>
      <c r="L606" s="172"/>
      <c r="M606" s="172"/>
      <c r="N606" s="172"/>
      <c r="O606" s="172"/>
      <c r="P606" s="172"/>
      <c r="Q606" s="172"/>
      <c r="R606" s="172"/>
      <c r="S606" s="172"/>
      <c r="T606" s="172"/>
      <c r="U606" s="172"/>
      <c r="V606" s="172"/>
      <c r="W606" s="172"/>
      <c r="X606" s="172"/>
      <c r="Y606" s="172"/>
      <c r="Z606" s="172"/>
      <c r="AA606" s="172"/>
      <c r="AB606" s="172"/>
      <c r="AC606" s="172"/>
      <c r="AD606" s="172"/>
      <c r="AE606" s="172"/>
      <c r="AF606" s="172"/>
      <c r="AG606" s="172"/>
      <c r="AH606" s="172"/>
      <c r="AI606" s="172"/>
      <c r="AJ606" s="172"/>
      <c r="AK606" s="172"/>
      <c r="AL606" s="172"/>
      <c r="AM606" s="172"/>
      <c r="AN606" s="172"/>
      <c r="AO606" s="172"/>
      <c r="AP606" s="172"/>
    </row>
    <row r="607" spans="1:42">
      <c r="A607" s="174"/>
      <c r="B607" s="174"/>
      <c r="C607" s="174"/>
      <c r="D607" s="172"/>
      <c r="E607" s="172"/>
      <c r="F607" s="172"/>
      <c r="G607" s="172"/>
      <c r="H607" s="172"/>
      <c r="I607" s="172"/>
      <c r="J607" s="172"/>
      <c r="K607" s="172"/>
      <c r="L607" s="172"/>
      <c r="M607" s="172"/>
      <c r="N607" s="172"/>
      <c r="O607" s="172"/>
      <c r="P607" s="172"/>
      <c r="Q607" s="172"/>
      <c r="R607" s="172"/>
      <c r="S607" s="172"/>
      <c r="T607" s="172"/>
      <c r="U607" s="172"/>
      <c r="V607" s="172"/>
      <c r="W607" s="172"/>
      <c r="X607" s="172"/>
      <c r="Y607" s="172"/>
      <c r="Z607" s="172"/>
      <c r="AA607" s="172"/>
      <c r="AB607" s="172"/>
      <c r="AC607" s="172"/>
      <c r="AD607" s="172"/>
      <c r="AE607" s="172"/>
      <c r="AF607" s="172"/>
      <c r="AG607" s="172"/>
      <c r="AH607" s="172"/>
      <c r="AI607" s="172"/>
      <c r="AJ607" s="172"/>
      <c r="AK607" s="172"/>
      <c r="AL607" s="172"/>
      <c r="AM607" s="172"/>
      <c r="AN607" s="172"/>
      <c r="AO607" s="172"/>
      <c r="AP607" s="172"/>
    </row>
    <row r="608" spans="1:42">
      <c r="A608" s="174"/>
      <c r="B608" s="174"/>
      <c r="C608" s="174"/>
      <c r="D608" s="172"/>
      <c r="E608" s="172"/>
      <c r="F608" s="172"/>
      <c r="G608" s="172"/>
      <c r="H608" s="172"/>
      <c r="I608" s="172"/>
      <c r="J608" s="172"/>
      <c r="K608" s="172"/>
      <c r="L608" s="172"/>
      <c r="M608" s="172"/>
      <c r="N608" s="172"/>
      <c r="O608" s="172"/>
      <c r="P608" s="172"/>
      <c r="Q608" s="172"/>
      <c r="R608" s="172"/>
      <c r="S608" s="172"/>
      <c r="T608" s="172"/>
      <c r="U608" s="172"/>
      <c r="V608" s="172"/>
      <c r="W608" s="172"/>
      <c r="X608" s="172"/>
      <c r="Y608" s="172"/>
      <c r="Z608" s="172"/>
      <c r="AA608" s="172"/>
      <c r="AB608" s="172"/>
      <c r="AC608" s="172"/>
      <c r="AD608" s="172"/>
      <c r="AE608" s="172"/>
      <c r="AF608" s="172"/>
      <c r="AG608" s="172"/>
      <c r="AH608" s="172"/>
      <c r="AI608" s="172"/>
      <c r="AJ608" s="172"/>
      <c r="AK608" s="172"/>
      <c r="AL608" s="172"/>
      <c r="AM608" s="172"/>
      <c r="AN608" s="172"/>
      <c r="AO608" s="172"/>
      <c r="AP608" s="172"/>
    </row>
    <row r="609" spans="1:42">
      <c r="A609" s="174"/>
      <c r="B609" s="174"/>
      <c r="C609" s="174"/>
      <c r="D609" s="172"/>
      <c r="E609" s="172"/>
      <c r="F609" s="172"/>
      <c r="G609" s="172"/>
      <c r="H609" s="172"/>
      <c r="I609" s="172"/>
      <c r="J609" s="172"/>
      <c r="K609" s="172"/>
      <c r="L609" s="172"/>
      <c r="M609" s="172"/>
      <c r="N609" s="172"/>
      <c r="O609" s="172"/>
      <c r="P609" s="172"/>
      <c r="Q609" s="172"/>
      <c r="R609" s="172"/>
      <c r="S609" s="172"/>
      <c r="T609" s="172"/>
      <c r="U609" s="172"/>
      <c r="V609" s="172"/>
      <c r="W609" s="172"/>
      <c r="X609" s="172"/>
      <c r="Y609" s="172"/>
      <c r="Z609" s="172"/>
      <c r="AA609" s="172"/>
      <c r="AB609" s="172"/>
      <c r="AC609" s="172"/>
      <c r="AD609" s="172"/>
      <c r="AE609" s="172"/>
      <c r="AF609" s="172"/>
      <c r="AG609" s="172"/>
      <c r="AH609" s="172"/>
      <c r="AI609" s="172"/>
      <c r="AJ609" s="172"/>
      <c r="AK609" s="172"/>
      <c r="AL609" s="172"/>
      <c r="AM609" s="172"/>
      <c r="AN609" s="172"/>
      <c r="AO609" s="172"/>
      <c r="AP609" s="172"/>
    </row>
    <row r="610" spans="1:42">
      <c r="A610" s="174"/>
      <c r="B610" s="174"/>
      <c r="C610" s="174"/>
      <c r="D610" s="172"/>
      <c r="E610" s="172"/>
      <c r="F610" s="172"/>
      <c r="G610" s="172"/>
      <c r="H610" s="172"/>
      <c r="I610" s="172"/>
      <c r="J610" s="172"/>
      <c r="K610" s="172"/>
      <c r="L610" s="172"/>
      <c r="M610" s="172"/>
      <c r="N610" s="172"/>
      <c r="O610" s="172"/>
      <c r="P610" s="172"/>
      <c r="Q610" s="172"/>
      <c r="R610" s="172"/>
      <c r="S610" s="172"/>
      <c r="T610" s="172"/>
      <c r="U610" s="172"/>
      <c r="V610" s="172"/>
      <c r="W610" s="172"/>
      <c r="X610" s="172"/>
      <c r="Y610" s="172"/>
      <c r="Z610" s="172"/>
      <c r="AA610" s="172"/>
      <c r="AB610" s="172"/>
      <c r="AC610" s="172"/>
      <c r="AD610" s="172"/>
      <c r="AE610" s="172"/>
      <c r="AF610" s="172"/>
      <c r="AG610" s="172"/>
      <c r="AH610" s="172"/>
      <c r="AI610" s="172"/>
      <c r="AJ610" s="172"/>
      <c r="AK610" s="172"/>
      <c r="AL610" s="172"/>
      <c r="AM610" s="172"/>
      <c r="AN610" s="172"/>
      <c r="AO610" s="172"/>
      <c r="AP610" s="172"/>
    </row>
    <row r="611" spans="1:42">
      <c r="A611" s="174"/>
      <c r="B611" s="174"/>
      <c r="C611" s="174"/>
      <c r="D611" s="172"/>
      <c r="E611" s="172"/>
      <c r="F611" s="172"/>
      <c r="G611" s="172"/>
      <c r="H611" s="172"/>
      <c r="I611" s="172"/>
      <c r="J611" s="172"/>
      <c r="K611" s="172"/>
      <c r="L611" s="172"/>
      <c r="M611" s="172"/>
      <c r="N611" s="172"/>
      <c r="O611" s="172"/>
      <c r="P611" s="172"/>
      <c r="Q611" s="172"/>
      <c r="R611" s="172"/>
      <c r="S611" s="172"/>
      <c r="T611" s="172"/>
      <c r="U611" s="172"/>
      <c r="V611" s="172"/>
      <c r="W611" s="172"/>
      <c r="X611" s="172"/>
      <c r="Y611" s="172"/>
      <c r="Z611" s="172"/>
      <c r="AA611" s="172"/>
      <c r="AB611" s="172"/>
      <c r="AC611" s="172"/>
      <c r="AD611" s="172"/>
      <c r="AE611" s="172"/>
      <c r="AF611" s="172"/>
      <c r="AG611" s="172"/>
      <c r="AH611" s="172"/>
      <c r="AI611" s="172"/>
      <c r="AJ611" s="172"/>
      <c r="AK611" s="172"/>
      <c r="AL611" s="172"/>
      <c r="AM611" s="172"/>
      <c r="AN611" s="172"/>
      <c r="AO611" s="172"/>
      <c r="AP611" s="172"/>
    </row>
    <row r="612" spans="1:42">
      <c r="A612" s="174"/>
      <c r="B612" s="174"/>
      <c r="C612" s="174"/>
      <c r="D612" s="172"/>
      <c r="E612" s="172"/>
      <c r="F612" s="172"/>
      <c r="G612" s="172"/>
      <c r="H612" s="172"/>
      <c r="I612" s="172"/>
      <c r="J612" s="172"/>
      <c r="K612" s="172"/>
      <c r="L612" s="172"/>
      <c r="M612" s="172"/>
      <c r="N612" s="172"/>
      <c r="O612" s="172"/>
      <c r="P612" s="172"/>
      <c r="Q612" s="172"/>
      <c r="R612" s="172"/>
      <c r="S612" s="172"/>
      <c r="T612" s="172"/>
      <c r="U612" s="172"/>
      <c r="V612" s="172"/>
      <c r="W612" s="172"/>
      <c r="X612" s="172"/>
      <c r="Y612" s="172"/>
      <c r="Z612" s="172"/>
      <c r="AA612" s="172"/>
      <c r="AB612" s="172"/>
      <c r="AC612" s="172"/>
      <c r="AD612" s="172"/>
      <c r="AE612" s="172"/>
      <c r="AF612" s="172"/>
      <c r="AG612" s="172"/>
      <c r="AH612" s="172"/>
      <c r="AI612" s="172"/>
      <c r="AJ612" s="172"/>
      <c r="AK612" s="172"/>
      <c r="AL612" s="172"/>
      <c r="AM612" s="172"/>
      <c r="AN612" s="172"/>
      <c r="AO612" s="172"/>
      <c r="AP612" s="172"/>
    </row>
    <row r="613" spans="1:42">
      <c r="A613" s="174"/>
      <c r="B613" s="174"/>
      <c r="C613" s="174"/>
      <c r="D613" s="172"/>
      <c r="E613" s="172"/>
      <c r="F613" s="172"/>
      <c r="G613" s="172"/>
      <c r="H613" s="172"/>
      <c r="I613" s="172"/>
      <c r="J613" s="172"/>
      <c r="K613" s="172"/>
      <c r="L613" s="172"/>
      <c r="M613" s="172"/>
      <c r="N613" s="172"/>
      <c r="O613" s="172"/>
      <c r="P613" s="172"/>
      <c r="Q613" s="172"/>
      <c r="R613" s="172"/>
      <c r="S613" s="172"/>
      <c r="T613" s="172"/>
      <c r="U613" s="172"/>
      <c r="V613" s="172"/>
      <c r="W613" s="172"/>
      <c r="X613" s="172"/>
      <c r="Y613" s="172"/>
      <c r="Z613" s="172"/>
      <c r="AA613" s="172"/>
      <c r="AB613" s="172"/>
      <c r="AC613" s="172"/>
      <c r="AD613" s="172"/>
      <c r="AE613" s="172"/>
      <c r="AF613" s="172"/>
      <c r="AG613" s="172"/>
      <c r="AH613" s="172"/>
      <c r="AI613" s="172"/>
      <c r="AJ613" s="172"/>
      <c r="AK613" s="172"/>
      <c r="AL613" s="172"/>
      <c r="AM613" s="172"/>
      <c r="AN613" s="172"/>
      <c r="AO613" s="172"/>
      <c r="AP613" s="172"/>
    </row>
    <row r="614" spans="1:42">
      <c r="A614" s="174"/>
      <c r="B614" s="174"/>
      <c r="C614" s="174"/>
      <c r="D614" s="172"/>
      <c r="E614" s="172"/>
      <c r="F614" s="172"/>
      <c r="G614" s="172"/>
      <c r="H614" s="172"/>
      <c r="I614" s="172"/>
      <c r="J614" s="172"/>
      <c r="K614" s="172"/>
      <c r="L614" s="172"/>
      <c r="M614" s="172"/>
      <c r="N614" s="172"/>
      <c r="O614" s="172"/>
      <c r="P614" s="172"/>
      <c r="Q614" s="172"/>
      <c r="R614" s="172"/>
      <c r="S614" s="172"/>
      <c r="T614" s="172"/>
      <c r="U614" s="172"/>
      <c r="V614" s="172"/>
      <c r="W614" s="172"/>
      <c r="X614" s="172"/>
      <c r="Y614" s="172"/>
      <c r="Z614" s="172"/>
      <c r="AA614" s="172"/>
      <c r="AB614" s="172"/>
      <c r="AC614" s="172"/>
      <c r="AD614" s="172"/>
      <c r="AE614" s="172"/>
      <c r="AF614" s="172"/>
      <c r="AG614" s="172"/>
      <c r="AH614" s="172"/>
      <c r="AI614" s="172"/>
      <c r="AJ614" s="172"/>
      <c r="AK614" s="172"/>
      <c r="AL614" s="172"/>
      <c r="AM614" s="172"/>
      <c r="AN614" s="172"/>
      <c r="AO614" s="172"/>
      <c r="AP614" s="172"/>
    </row>
    <row r="615" spans="1:42">
      <c r="A615" s="174"/>
      <c r="B615" s="174"/>
      <c r="C615" s="174"/>
      <c r="D615" s="172"/>
      <c r="E615" s="172"/>
      <c r="F615" s="172"/>
      <c r="G615" s="172"/>
      <c r="H615" s="172"/>
      <c r="I615" s="172"/>
      <c r="J615" s="172"/>
      <c r="K615" s="172"/>
      <c r="L615" s="172"/>
      <c r="M615" s="172"/>
      <c r="N615" s="172"/>
      <c r="O615" s="172"/>
      <c r="P615" s="172"/>
      <c r="Q615" s="172"/>
      <c r="R615" s="172"/>
      <c r="S615" s="172"/>
      <c r="T615" s="172"/>
      <c r="U615" s="172"/>
      <c r="V615" s="172"/>
      <c r="W615" s="172"/>
      <c r="X615" s="172"/>
      <c r="Y615" s="172"/>
      <c r="Z615" s="172"/>
      <c r="AA615" s="172"/>
      <c r="AB615" s="172"/>
      <c r="AC615" s="172"/>
      <c r="AD615" s="172"/>
      <c r="AE615" s="172"/>
      <c r="AF615" s="172"/>
      <c r="AG615" s="172"/>
      <c r="AH615" s="172"/>
      <c r="AI615" s="172"/>
      <c r="AJ615" s="172"/>
      <c r="AK615" s="172"/>
      <c r="AL615" s="172"/>
      <c r="AM615" s="172"/>
      <c r="AN615" s="172"/>
      <c r="AO615" s="172"/>
      <c r="AP615" s="172"/>
    </row>
    <row r="616" spans="1:42">
      <c r="A616" s="174"/>
      <c r="B616" s="174"/>
      <c r="C616" s="174"/>
      <c r="D616" s="172"/>
      <c r="E616" s="172"/>
      <c r="F616" s="172"/>
      <c r="G616" s="172"/>
      <c r="H616" s="172"/>
      <c r="I616" s="172"/>
      <c r="J616" s="172"/>
      <c r="K616" s="172"/>
      <c r="L616" s="172"/>
      <c r="M616" s="172"/>
      <c r="N616" s="172"/>
      <c r="O616" s="172"/>
      <c r="P616" s="172"/>
      <c r="Q616" s="172"/>
      <c r="R616" s="172"/>
      <c r="S616" s="172"/>
      <c r="T616" s="172"/>
      <c r="U616" s="172"/>
      <c r="V616" s="172"/>
      <c r="W616" s="172"/>
      <c r="X616" s="172"/>
      <c r="Y616" s="172"/>
      <c r="Z616" s="172"/>
      <c r="AA616" s="172"/>
      <c r="AB616" s="172"/>
      <c r="AC616" s="172"/>
      <c r="AD616" s="172"/>
      <c r="AE616" s="172"/>
      <c r="AF616" s="172"/>
      <c r="AG616" s="172"/>
      <c r="AH616" s="172"/>
      <c r="AI616" s="172"/>
      <c r="AJ616" s="172"/>
      <c r="AK616" s="172"/>
      <c r="AL616" s="172"/>
      <c r="AM616" s="172"/>
      <c r="AN616" s="172"/>
      <c r="AO616" s="172"/>
      <c r="AP616" s="172"/>
    </row>
    <row r="617" spans="1:42">
      <c r="A617" s="174"/>
      <c r="B617" s="174"/>
      <c r="C617" s="174"/>
      <c r="D617" s="172"/>
      <c r="E617" s="172"/>
      <c r="F617" s="172"/>
      <c r="G617" s="172"/>
      <c r="H617" s="172"/>
      <c r="I617" s="172"/>
      <c r="J617" s="172"/>
      <c r="K617" s="172"/>
      <c r="L617" s="172"/>
      <c r="M617" s="172"/>
      <c r="N617" s="172"/>
      <c r="O617" s="172"/>
      <c r="P617" s="172"/>
      <c r="Q617" s="172"/>
      <c r="R617" s="172"/>
      <c r="S617" s="172"/>
      <c r="T617" s="172"/>
      <c r="U617" s="172"/>
      <c r="V617" s="172"/>
      <c r="W617" s="172"/>
      <c r="X617" s="172"/>
      <c r="Y617" s="172"/>
      <c r="Z617" s="172"/>
      <c r="AA617" s="172"/>
      <c r="AB617" s="172"/>
      <c r="AC617" s="172"/>
      <c r="AD617" s="172"/>
      <c r="AE617" s="172"/>
      <c r="AF617" s="172"/>
      <c r="AG617" s="172"/>
      <c r="AH617" s="172"/>
      <c r="AI617" s="172"/>
      <c r="AJ617" s="172"/>
      <c r="AK617" s="172"/>
      <c r="AL617" s="172"/>
      <c r="AM617" s="172"/>
      <c r="AN617" s="172"/>
      <c r="AO617" s="172"/>
      <c r="AP617" s="172"/>
    </row>
    <row r="618" spans="1:42">
      <c r="A618" s="174"/>
      <c r="B618" s="174"/>
      <c r="C618" s="174"/>
      <c r="D618" s="172"/>
      <c r="E618" s="172"/>
      <c r="F618" s="172"/>
      <c r="G618" s="172"/>
      <c r="H618" s="172"/>
      <c r="I618" s="172"/>
      <c r="J618" s="172"/>
      <c r="K618" s="172"/>
      <c r="L618" s="172"/>
      <c r="M618" s="172"/>
      <c r="N618" s="172"/>
      <c r="O618" s="172"/>
      <c r="P618" s="172"/>
      <c r="Q618" s="172"/>
      <c r="R618" s="172"/>
      <c r="S618" s="172"/>
      <c r="T618" s="172"/>
      <c r="U618" s="172"/>
      <c r="V618" s="172"/>
      <c r="W618" s="172"/>
      <c r="X618" s="172"/>
      <c r="Y618" s="172"/>
      <c r="Z618" s="172"/>
      <c r="AA618" s="172"/>
      <c r="AB618" s="172"/>
      <c r="AC618" s="172"/>
      <c r="AD618" s="172"/>
      <c r="AE618" s="172"/>
      <c r="AF618" s="172"/>
      <c r="AG618" s="172"/>
      <c r="AH618" s="172"/>
      <c r="AI618" s="172"/>
      <c r="AJ618" s="172"/>
      <c r="AK618" s="172"/>
      <c r="AL618" s="172"/>
      <c r="AM618" s="172"/>
      <c r="AN618" s="172"/>
      <c r="AO618" s="172"/>
      <c r="AP618" s="172"/>
    </row>
    <row r="619" spans="1:42">
      <c r="A619" s="174"/>
      <c r="B619" s="174"/>
      <c r="C619" s="174"/>
      <c r="D619" s="172"/>
      <c r="E619" s="172"/>
      <c r="F619" s="172"/>
      <c r="G619" s="172"/>
      <c r="H619" s="172"/>
      <c r="I619" s="172"/>
      <c r="J619" s="172"/>
      <c r="K619" s="172"/>
      <c r="L619" s="172"/>
      <c r="M619" s="172"/>
      <c r="N619" s="172"/>
      <c r="O619" s="172"/>
      <c r="P619" s="172"/>
      <c r="Q619" s="172"/>
      <c r="R619" s="172"/>
      <c r="S619" s="172"/>
      <c r="T619" s="172"/>
      <c r="U619" s="172"/>
      <c r="V619" s="172"/>
      <c r="W619" s="172"/>
      <c r="X619" s="172"/>
      <c r="Y619" s="172"/>
      <c r="Z619" s="172"/>
      <c r="AA619" s="172"/>
      <c r="AB619" s="172"/>
      <c r="AC619" s="172"/>
      <c r="AD619" s="172"/>
      <c r="AE619" s="172"/>
      <c r="AF619" s="172"/>
      <c r="AG619" s="172"/>
      <c r="AH619" s="172"/>
      <c r="AI619" s="172"/>
      <c r="AJ619" s="172"/>
      <c r="AK619" s="172"/>
      <c r="AL619" s="172"/>
      <c r="AM619" s="172"/>
      <c r="AN619" s="172"/>
      <c r="AO619" s="172"/>
      <c r="AP619" s="172"/>
    </row>
    <row r="620" spans="1:42">
      <c r="A620" s="174"/>
      <c r="B620" s="174"/>
      <c r="C620" s="174"/>
      <c r="D620" s="172"/>
      <c r="E620" s="172"/>
      <c r="F620" s="172"/>
      <c r="G620" s="172"/>
      <c r="H620" s="172"/>
      <c r="I620" s="172"/>
      <c r="J620" s="172"/>
      <c r="K620" s="172"/>
      <c r="L620" s="172"/>
      <c r="M620" s="172"/>
      <c r="N620" s="172"/>
      <c r="O620" s="172"/>
      <c r="P620" s="172"/>
      <c r="Q620" s="172"/>
      <c r="R620" s="172"/>
      <c r="S620" s="172"/>
      <c r="T620" s="172"/>
      <c r="U620" s="172"/>
      <c r="V620" s="172"/>
      <c r="W620" s="172"/>
      <c r="X620" s="172"/>
      <c r="Y620" s="172"/>
      <c r="Z620" s="172"/>
      <c r="AA620" s="172"/>
      <c r="AB620" s="172"/>
      <c r="AC620" s="172"/>
      <c r="AD620" s="172"/>
      <c r="AE620" s="172"/>
      <c r="AF620" s="172"/>
      <c r="AG620" s="172"/>
      <c r="AH620" s="172"/>
      <c r="AI620" s="172"/>
      <c r="AJ620" s="172"/>
      <c r="AK620" s="172"/>
      <c r="AL620" s="172"/>
      <c r="AM620" s="172"/>
      <c r="AN620" s="172"/>
      <c r="AO620" s="172"/>
      <c r="AP620" s="172"/>
    </row>
    <row r="621" spans="1:42">
      <c r="A621" s="174"/>
      <c r="B621" s="174"/>
      <c r="C621" s="174"/>
      <c r="D621" s="172"/>
      <c r="E621" s="172"/>
      <c r="F621" s="172"/>
      <c r="G621" s="172"/>
      <c r="H621" s="172"/>
      <c r="I621" s="172"/>
      <c r="J621" s="172"/>
      <c r="K621" s="172"/>
      <c r="L621" s="172"/>
      <c r="M621" s="172"/>
      <c r="N621" s="172"/>
      <c r="O621" s="172"/>
      <c r="P621" s="172"/>
      <c r="Q621" s="172"/>
      <c r="R621" s="172"/>
      <c r="S621" s="172"/>
      <c r="T621" s="172"/>
      <c r="U621" s="172"/>
      <c r="V621" s="172"/>
      <c r="W621" s="172"/>
      <c r="X621" s="172"/>
      <c r="Y621" s="172"/>
      <c r="Z621" s="172"/>
      <c r="AA621" s="172"/>
      <c r="AB621" s="172"/>
      <c r="AC621" s="172"/>
      <c r="AD621" s="172"/>
      <c r="AE621" s="172"/>
      <c r="AF621" s="172"/>
      <c r="AG621" s="172"/>
      <c r="AH621" s="172"/>
      <c r="AI621" s="172"/>
      <c r="AJ621" s="172"/>
      <c r="AK621" s="172"/>
      <c r="AL621" s="172"/>
      <c r="AM621" s="172"/>
      <c r="AN621" s="172"/>
      <c r="AO621" s="172"/>
      <c r="AP621" s="172"/>
    </row>
    <row r="622" spans="1:42">
      <c r="A622" s="174"/>
      <c r="B622" s="174"/>
      <c r="C622" s="174"/>
      <c r="D622" s="172"/>
      <c r="E622" s="172"/>
      <c r="F622" s="172"/>
      <c r="G622" s="172"/>
      <c r="H622" s="172"/>
      <c r="I622" s="172"/>
      <c r="J622" s="172"/>
      <c r="K622" s="172"/>
      <c r="L622" s="172"/>
      <c r="M622" s="172"/>
      <c r="N622" s="172"/>
      <c r="O622" s="172"/>
      <c r="P622" s="172"/>
      <c r="Q622" s="172"/>
      <c r="R622" s="172"/>
      <c r="S622" s="172"/>
      <c r="T622" s="172"/>
      <c r="U622" s="172"/>
      <c r="V622" s="172"/>
      <c r="W622" s="172"/>
      <c r="X622" s="172"/>
      <c r="Y622" s="172"/>
      <c r="Z622" s="172"/>
      <c r="AA622" s="172"/>
      <c r="AB622" s="172"/>
      <c r="AC622" s="172"/>
      <c r="AD622" s="172"/>
      <c r="AE622" s="172"/>
      <c r="AF622" s="172"/>
      <c r="AG622" s="172"/>
      <c r="AH622" s="172"/>
      <c r="AI622" s="172"/>
      <c r="AJ622" s="172"/>
      <c r="AK622" s="172"/>
      <c r="AL622" s="172"/>
      <c r="AM622" s="172"/>
      <c r="AN622" s="172"/>
      <c r="AO622" s="172"/>
      <c r="AP622" s="172"/>
    </row>
    <row r="623" spans="1:42">
      <c r="A623" s="174"/>
      <c r="B623" s="174"/>
      <c r="C623" s="174"/>
      <c r="D623" s="172"/>
      <c r="E623" s="172"/>
      <c r="F623" s="172"/>
      <c r="G623" s="172"/>
      <c r="H623" s="172"/>
      <c r="I623" s="172"/>
      <c r="J623" s="172"/>
      <c r="K623" s="172"/>
      <c r="L623" s="172"/>
      <c r="M623" s="172"/>
      <c r="N623" s="172"/>
      <c r="O623" s="172"/>
      <c r="P623" s="172"/>
      <c r="Q623" s="172"/>
      <c r="R623" s="172"/>
      <c r="S623" s="172"/>
      <c r="T623" s="172"/>
      <c r="U623" s="172"/>
      <c r="V623" s="172"/>
      <c r="W623" s="172"/>
      <c r="X623" s="172"/>
      <c r="Y623" s="172"/>
      <c r="Z623" s="172"/>
      <c r="AA623" s="172"/>
      <c r="AB623" s="172"/>
      <c r="AC623" s="172"/>
      <c r="AD623" s="172"/>
      <c r="AE623" s="172"/>
      <c r="AF623" s="172"/>
      <c r="AG623" s="172"/>
      <c r="AH623" s="172"/>
      <c r="AI623" s="172"/>
      <c r="AJ623" s="172"/>
      <c r="AK623" s="172"/>
      <c r="AL623" s="172"/>
      <c r="AM623" s="172"/>
      <c r="AN623" s="172"/>
      <c r="AO623" s="172"/>
      <c r="AP623" s="172"/>
    </row>
    <row r="624" spans="1:42">
      <c r="A624" s="174"/>
      <c r="B624" s="174"/>
      <c r="C624" s="174"/>
      <c r="D624" s="172"/>
      <c r="E624" s="172"/>
      <c r="F624" s="172"/>
      <c r="G624" s="172"/>
      <c r="H624" s="172"/>
      <c r="I624" s="172"/>
      <c r="J624" s="172"/>
      <c r="K624" s="172"/>
      <c r="L624" s="172"/>
      <c r="M624" s="172"/>
      <c r="N624" s="172"/>
      <c r="O624" s="172"/>
      <c r="P624" s="172"/>
      <c r="Q624" s="172"/>
      <c r="R624" s="172"/>
      <c r="S624" s="172"/>
      <c r="T624" s="172"/>
      <c r="U624" s="172"/>
      <c r="V624" s="172"/>
      <c r="W624" s="172"/>
      <c r="X624" s="172"/>
      <c r="Y624" s="172"/>
      <c r="Z624" s="172"/>
      <c r="AA624" s="172"/>
      <c r="AB624" s="172"/>
      <c r="AC624" s="172"/>
      <c r="AD624" s="172"/>
      <c r="AE624" s="172"/>
      <c r="AF624" s="172"/>
      <c r="AG624" s="172"/>
      <c r="AH624" s="172"/>
      <c r="AI624" s="172"/>
      <c r="AJ624" s="172"/>
      <c r="AK624" s="172"/>
      <c r="AL624" s="172"/>
      <c r="AM624" s="172"/>
      <c r="AN624" s="172"/>
      <c r="AO624" s="172"/>
      <c r="AP624" s="172"/>
    </row>
    <row r="625" spans="1:42">
      <c r="A625" s="174"/>
      <c r="B625" s="174"/>
      <c r="C625" s="174"/>
      <c r="D625" s="172"/>
      <c r="E625" s="172"/>
      <c r="F625" s="172"/>
      <c r="G625" s="172"/>
      <c r="H625" s="172"/>
      <c r="I625" s="172"/>
      <c r="J625" s="172"/>
      <c r="K625" s="172"/>
      <c r="L625" s="172"/>
      <c r="M625" s="172"/>
      <c r="N625" s="172"/>
      <c r="O625" s="172"/>
      <c r="P625" s="172"/>
      <c r="Q625" s="172"/>
      <c r="R625" s="172"/>
      <c r="S625" s="172"/>
      <c r="T625" s="172"/>
      <c r="U625" s="172"/>
      <c r="V625" s="172"/>
      <c r="W625" s="172"/>
      <c r="X625" s="172"/>
      <c r="Y625" s="172"/>
      <c r="Z625" s="172"/>
      <c r="AA625" s="172"/>
      <c r="AB625" s="172"/>
      <c r="AC625" s="172"/>
      <c r="AD625" s="172"/>
      <c r="AE625" s="172"/>
      <c r="AF625" s="172"/>
      <c r="AG625" s="172"/>
      <c r="AH625" s="172"/>
      <c r="AI625" s="172"/>
      <c r="AJ625" s="172"/>
      <c r="AK625" s="172"/>
      <c r="AL625" s="172"/>
      <c r="AM625" s="172"/>
      <c r="AN625" s="172"/>
      <c r="AO625" s="172"/>
      <c r="AP625" s="172"/>
    </row>
    <row r="626" spans="1:42">
      <c r="A626" s="174"/>
      <c r="B626" s="174"/>
      <c r="C626" s="174"/>
      <c r="D626" s="172"/>
      <c r="E626" s="172"/>
      <c r="F626" s="172"/>
      <c r="G626" s="172"/>
      <c r="H626" s="172"/>
      <c r="I626" s="172"/>
      <c r="J626" s="172"/>
      <c r="K626" s="172"/>
      <c r="L626" s="172"/>
      <c r="M626" s="172"/>
      <c r="N626" s="172"/>
      <c r="O626" s="172"/>
      <c r="P626" s="172"/>
      <c r="Q626" s="172"/>
      <c r="R626" s="172"/>
      <c r="S626" s="172"/>
      <c r="T626" s="172"/>
      <c r="U626" s="172"/>
      <c r="V626" s="172"/>
      <c r="W626" s="172"/>
      <c r="X626" s="172"/>
      <c r="Y626" s="172"/>
      <c r="Z626" s="172"/>
      <c r="AA626" s="172"/>
      <c r="AB626" s="172"/>
      <c r="AC626" s="172"/>
      <c r="AD626" s="172"/>
      <c r="AE626" s="172"/>
      <c r="AF626" s="172"/>
      <c r="AG626" s="172"/>
      <c r="AH626" s="172"/>
      <c r="AI626" s="172"/>
      <c r="AJ626" s="172"/>
      <c r="AK626" s="172"/>
      <c r="AL626" s="172"/>
      <c r="AM626" s="172"/>
      <c r="AN626" s="172"/>
      <c r="AO626" s="172"/>
      <c r="AP626" s="172"/>
    </row>
    <row r="627" spans="1:42">
      <c r="A627" s="174"/>
      <c r="B627" s="174"/>
      <c r="C627" s="174"/>
      <c r="D627" s="172"/>
      <c r="E627" s="172"/>
      <c r="F627" s="172"/>
      <c r="G627" s="172"/>
      <c r="H627" s="172"/>
      <c r="I627" s="172"/>
      <c r="J627" s="172"/>
      <c r="K627" s="172"/>
      <c r="L627" s="172"/>
      <c r="M627" s="172"/>
      <c r="N627" s="172"/>
      <c r="O627" s="172"/>
      <c r="P627" s="172"/>
      <c r="Q627" s="172"/>
      <c r="R627" s="172"/>
      <c r="S627" s="172"/>
      <c r="T627" s="172"/>
      <c r="U627" s="172"/>
      <c r="V627" s="172"/>
      <c r="W627" s="172"/>
      <c r="X627" s="172"/>
      <c r="Y627" s="172"/>
      <c r="Z627" s="172"/>
      <c r="AA627" s="172"/>
      <c r="AB627" s="172"/>
      <c r="AC627" s="172"/>
      <c r="AD627" s="172"/>
      <c r="AE627" s="172"/>
      <c r="AF627" s="172"/>
      <c r="AG627" s="172"/>
      <c r="AH627" s="172"/>
      <c r="AI627" s="172"/>
      <c r="AJ627" s="172"/>
      <c r="AK627" s="172"/>
      <c r="AL627" s="172"/>
      <c r="AM627" s="172"/>
      <c r="AN627" s="172"/>
      <c r="AO627" s="172"/>
      <c r="AP627" s="172"/>
    </row>
    <row r="628" spans="1:42">
      <c r="A628" s="174"/>
      <c r="B628" s="174"/>
      <c r="C628" s="174"/>
      <c r="D628" s="172"/>
      <c r="E628" s="172"/>
      <c r="F628" s="172"/>
      <c r="G628" s="172"/>
      <c r="H628" s="172"/>
      <c r="I628" s="172"/>
      <c r="J628" s="172"/>
      <c r="K628" s="172"/>
      <c r="L628" s="172"/>
      <c r="M628" s="172"/>
      <c r="N628" s="172"/>
      <c r="O628" s="172"/>
      <c r="P628" s="172"/>
      <c r="Q628" s="172"/>
      <c r="R628" s="172"/>
      <c r="S628" s="172"/>
      <c r="T628" s="172"/>
      <c r="U628" s="172"/>
      <c r="V628" s="172"/>
      <c r="W628" s="172"/>
      <c r="X628" s="172"/>
      <c r="Y628" s="172"/>
      <c r="Z628" s="172"/>
      <c r="AA628" s="172"/>
      <c r="AB628" s="172"/>
      <c r="AC628" s="172"/>
      <c r="AD628" s="172"/>
      <c r="AE628" s="172"/>
      <c r="AF628" s="172"/>
      <c r="AG628" s="172"/>
      <c r="AH628" s="172"/>
      <c r="AI628" s="172"/>
      <c r="AJ628" s="172"/>
      <c r="AK628" s="172"/>
      <c r="AL628" s="172"/>
      <c r="AM628" s="172"/>
      <c r="AN628" s="172"/>
      <c r="AO628" s="172"/>
      <c r="AP628" s="172"/>
    </row>
    <row r="629" spans="1:42">
      <c r="A629" s="174"/>
      <c r="B629" s="174"/>
      <c r="C629" s="174"/>
      <c r="D629" s="172"/>
      <c r="E629" s="172"/>
      <c r="F629" s="172"/>
      <c r="G629" s="172"/>
      <c r="H629" s="172"/>
      <c r="I629" s="172"/>
      <c r="J629" s="172"/>
      <c r="K629" s="172"/>
      <c r="L629" s="172"/>
      <c r="M629" s="172"/>
      <c r="N629" s="172"/>
      <c r="O629" s="172"/>
      <c r="P629" s="172"/>
      <c r="Q629" s="172"/>
      <c r="R629" s="172"/>
      <c r="S629" s="172"/>
      <c r="T629" s="172"/>
      <c r="U629" s="172"/>
      <c r="V629" s="172"/>
      <c r="W629" s="172"/>
      <c r="X629" s="172"/>
      <c r="Y629" s="172"/>
      <c r="Z629" s="172"/>
      <c r="AA629" s="172"/>
      <c r="AB629" s="172"/>
      <c r="AC629" s="172"/>
      <c r="AD629" s="172"/>
      <c r="AE629" s="172"/>
      <c r="AF629" s="172"/>
      <c r="AG629" s="172"/>
      <c r="AH629" s="172"/>
      <c r="AI629" s="172"/>
      <c r="AJ629" s="172"/>
      <c r="AK629" s="172"/>
      <c r="AL629" s="172"/>
      <c r="AM629" s="172"/>
      <c r="AN629" s="172"/>
      <c r="AO629" s="172"/>
      <c r="AP629" s="172"/>
    </row>
    <row r="630" spans="1:42">
      <c r="A630" s="174"/>
      <c r="B630" s="174"/>
      <c r="C630" s="174"/>
      <c r="D630" s="172"/>
      <c r="E630" s="172"/>
      <c r="F630" s="172"/>
      <c r="G630" s="172"/>
      <c r="H630" s="172"/>
      <c r="I630" s="172"/>
      <c r="J630" s="172"/>
      <c r="K630" s="172"/>
      <c r="L630" s="172"/>
      <c r="M630" s="172"/>
      <c r="N630" s="172"/>
      <c r="O630" s="172"/>
      <c r="P630" s="172"/>
      <c r="Q630" s="172"/>
      <c r="R630" s="172"/>
      <c r="S630" s="172"/>
      <c r="T630" s="172"/>
      <c r="U630" s="172"/>
      <c r="V630" s="172"/>
      <c r="W630" s="172"/>
      <c r="X630" s="172"/>
      <c r="Y630" s="172"/>
      <c r="Z630" s="172"/>
      <c r="AA630" s="172"/>
      <c r="AB630" s="172"/>
      <c r="AC630" s="172"/>
      <c r="AD630" s="172"/>
      <c r="AE630" s="172"/>
      <c r="AF630" s="172"/>
      <c r="AG630" s="172"/>
      <c r="AH630" s="172"/>
      <c r="AI630" s="172"/>
      <c r="AJ630" s="172"/>
      <c r="AK630" s="172"/>
      <c r="AL630" s="172"/>
      <c r="AM630" s="172"/>
      <c r="AN630" s="172"/>
      <c r="AO630" s="172"/>
      <c r="AP630" s="172"/>
    </row>
    <row r="631" spans="1:42">
      <c r="A631" s="174"/>
      <c r="B631" s="174"/>
      <c r="C631" s="174"/>
      <c r="D631" s="172"/>
      <c r="E631" s="172"/>
      <c r="F631" s="172"/>
      <c r="G631" s="172"/>
      <c r="H631" s="172"/>
      <c r="I631" s="172"/>
      <c r="J631" s="172"/>
      <c r="K631" s="172"/>
      <c r="L631" s="172"/>
      <c r="M631" s="172"/>
      <c r="N631" s="172"/>
      <c r="O631" s="172"/>
      <c r="P631" s="172"/>
      <c r="Q631" s="172"/>
      <c r="R631" s="172"/>
      <c r="S631" s="172"/>
      <c r="T631" s="172"/>
      <c r="U631" s="172"/>
      <c r="V631" s="172"/>
      <c r="W631" s="172"/>
      <c r="X631" s="172"/>
      <c r="Y631" s="172"/>
      <c r="Z631" s="172"/>
      <c r="AA631" s="172"/>
      <c r="AB631" s="172"/>
      <c r="AC631" s="172"/>
      <c r="AD631" s="172"/>
      <c r="AE631" s="172"/>
      <c r="AF631" s="172"/>
      <c r="AG631" s="172"/>
      <c r="AH631" s="172"/>
      <c r="AI631" s="172"/>
      <c r="AJ631" s="172"/>
      <c r="AK631" s="172"/>
      <c r="AL631" s="172"/>
      <c r="AM631" s="172"/>
      <c r="AN631" s="172"/>
      <c r="AO631" s="172"/>
      <c r="AP631" s="172"/>
    </row>
    <row r="632" spans="1:42">
      <c r="A632" s="174"/>
      <c r="B632" s="174"/>
      <c r="C632" s="174"/>
      <c r="D632" s="172"/>
      <c r="E632" s="172"/>
      <c r="F632" s="172"/>
      <c r="G632" s="172"/>
      <c r="H632" s="172"/>
      <c r="I632" s="172"/>
      <c r="J632" s="172"/>
      <c r="K632" s="172"/>
      <c r="L632" s="172"/>
      <c r="M632" s="172"/>
      <c r="N632" s="172"/>
      <c r="O632" s="172"/>
      <c r="P632" s="172"/>
      <c r="Q632" s="172"/>
      <c r="R632" s="172"/>
      <c r="S632" s="172"/>
      <c r="T632" s="172"/>
      <c r="U632" s="172"/>
      <c r="V632" s="172"/>
      <c r="W632" s="172"/>
      <c r="X632" s="172"/>
      <c r="Y632" s="172"/>
      <c r="Z632" s="172"/>
      <c r="AA632" s="172"/>
      <c r="AB632" s="172"/>
      <c r="AC632" s="172"/>
      <c r="AD632" s="172"/>
      <c r="AE632" s="172"/>
      <c r="AF632" s="172"/>
      <c r="AG632" s="172"/>
      <c r="AH632" s="172"/>
      <c r="AI632" s="172"/>
      <c r="AJ632" s="172"/>
      <c r="AK632" s="172"/>
      <c r="AL632" s="172"/>
      <c r="AM632" s="172"/>
      <c r="AN632" s="172"/>
      <c r="AO632" s="172"/>
      <c r="AP632" s="172"/>
    </row>
    <row r="633" spans="1:42">
      <c r="A633" s="174"/>
      <c r="B633" s="174"/>
      <c r="C633" s="174"/>
      <c r="D633" s="172"/>
      <c r="E633" s="172"/>
      <c r="F633" s="172"/>
      <c r="G633" s="172"/>
      <c r="H633" s="172"/>
      <c r="I633" s="172"/>
      <c r="J633" s="172"/>
      <c r="K633" s="172"/>
      <c r="L633" s="172"/>
      <c r="M633" s="172"/>
      <c r="N633" s="172"/>
      <c r="O633" s="172"/>
      <c r="P633" s="172"/>
      <c r="Q633" s="172"/>
      <c r="R633" s="172"/>
      <c r="S633" s="172"/>
      <c r="T633" s="172"/>
      <c r="U633" s="172"/>
      <c r="V633" s="172"/>
      <c r="W633" s="172"/>
      <c r="X633" s="172"/>
      <c r="Y633" s="172"/>
      <c r="Z633" s="172"/>
      <c r="AA633" s="172"/>
      <c r="AB633" s="172"/>
      <c r="AC633" s="172"/>
      <c r="AD633" s="172"/>
      <c r="AE633" s="172"/>
      <c r="AF633" s="172"/>
      <c r="AG633" s="172"/>
      <c r="AH633" s="172"/>
      <c r="AI633" s="172"/>
      <c r="AJ633" s="172"/>
      <c r="AK633" s="172"/>
      <c r="AL633" s="172"/>
      <c r="AM633" s="172"/>
      <c r="AN633" s="172"/>
      <c r="AO633" s="172"/>
      <c r="AP633" s="172"/>
    </row>
    <row r="634" spans="1:42">
      <c r="A634" s="174"/>
      <c r="B634" s="174"/>
      <c r="C634" s="174"/>
      <c r="D634" s="172"/>
      <c r="E634" s="172"/>
      <c r="F634" s="172"/>
      <c r="G634" s="172"/>
      <c r="H634" s="172"/>
      <c r="I634" s="172"/>
      <c r="J634" s="172"/>
      <c r="K634" s="172"/>
      <c r="L634" s="172"/>
      <c r="M634" s="172"/>
      <c r="N634" s="172"/>
      <c r="O634" s="172"/>
      <c r="P634" s="172"/>
      <c r="Q634" s="172"/>
      <c r="R634" s="172"/>
      <c r="S634" s="172"/>
      <c r="T634" s="172"/>
      <c r="U634" s="172"/>
      <c r="V634" s="172"/>
      <c r="W634" s="172"/>
      <c r="X634" s="172"/>
      <c r="Y634" s="172"/>
      <c r="Z634" s="172"/>
      <c r="AA634" s="172"/>
      <c r="AB634" s="172"/>
      <c r="AC634" s="172"/>
      <c r="AD634" s="172"/>
      <c r="AE634" s="172"/>
      <c r="AF634" s="172"/>
      <c r="AG634" s="172"/>
      <c r="AH634" s="172"/>
      <c r="AI634" s="172"/>
      <c r="AJ634" s="172"/>
      <c r="AK634" s="172"/>
      <c r="AL634" s="172"/>
      <c r="AM634" s="172"/>
      <c r="AN634" s="172"/>
      <c r="AO634" s="172"/>
      <c r="AP634" s="172"/>
    </row>
    <row r="635" spans="1:42">
      <c r="A635" s="174"/>
      <c r="B635" s="174"/>
      <c r="C635" s="174"/>
      <c r="D635" s="172"/>
      <c r="E635" s="172"/>
      <c r="F635" s="172"/>
      <c r="G635" s="172"/>
      <c r="H635" s="172"/>
      <c r="I635" s="172"/>
      <c r="J635" s="172"/>
      <c r="K635" s="172"/>
      <c r="L635" s="172"/>
      <c r="M635" s="172"/>
      <c r="N635" s="172"/>
      <c r="O635" s="172"/>
      <c r="P635" s="172"/>
      <c r="Q635" s="172"/>
      <c r="R635" s="172"/>
      <c r="S635" s="172"/>
      <c r="T635" s="172"/>
      <c r="U635" s="172"/>
      <c r="V635" s="172"/>
      <c r="W635" s="172"/>
      <c r="X635" s="172"/>
      <c r="Y635" s="172"/>
      <c r="Z635" s="172"/>
      <c r="AA635" s="172"/>
      <c r="AB635" s="172"/>
      <c r="AC635" s="172"/>
      <c r="AD635" s="172"/>
      <c r="AE635" s="172"/>
      <c r="AF635" s="172"/>
      <c r="AG635" s="172"/>
      <c r="AH635" s="172"/>
      <c r="AI635" s="172"/>
      <c r="AJ635" s="172"/>
      <c r="AK635" s="172"/>
      <c r="AL635" s="172"/>
      <c r="AM635" s="172"/>
      <c r="AN635" s="172"/>
      <c r="AO635" s="172"/>
      <c r="AP635" s="172"/>
    </row>
    <row r="636" spans="1:42">
      <c r="A636" s="174"/>
      <c r="B636" s="174"/>
      <c r="C636" s="174"/>
      <c r="D636" s="172"/>
      <c r="E636" s="172"/>
      <c r="F636" s="172"/>
      <c r="G636" s="172"/>
      <c r="H636" s="172"/>
      <c r="I636" s="172"/>
      <c r="J636" s="172"/>
      <c r="K636" s="172"/>
      <c r="L636" s="172"/>
      <c r="M636" s="172"/>
      <c r="N636" s="172"/>
      <c r="O636" s="172"/>
      <c r="P636" s="172"/>
      <c r="Q636" s="172"/>
      <c r="R636" s="172"/>
      <c r="S636" s="172"/>
      <c r="T636" s="172"/>
      <c r="U636" s="172"/>
      <c r="V636" s="172"/>
      <c r="W636" s="172"/>
      <c r="X636" s="172"/>
      <c r="Y636" s="172"/>
      <c r="Z636" s="172"/>
      <c r="AA636" s="172"/>
      <c r="AB636" s="172"/>
      <c r="AC636" s="172"/>
      <c r="AD636" s="172"/>
      <c r="AE636" s="172"/>
      <c r="AF636" s="172"/>
      <c r="AG636" s="172"/>
      <c r="AH636" s="172"/>
      <c r="AI636" s="172"/>
      <c r="AJ636" s="172"/>
      <c r="AK636" s="172"/>
      <c r="AL636" s="172"/>
      <c r="AM636" s="172"/>
      <c r="AN636" s="172"/>
      <c r="AO636" s="172"/>
      <c r="AP636" s="172"/>
    </row>
    <row r="637" spans="1:42">
      <c r="A637" s="174"/>
      <c r="B637" s="174"/>
      <c r="C637" s="174"/>
      <c r="D637" s="172"/>
      <c r="E637" s="172"/>
      <c r="F637" s="172"/>
      <c r="G637" s="172"/>
      <c r="H637" s="172"/>
      <c r="I637" s="172"/>
      <c r="J637" s="172"/>
      <c r="K637" s="172"/>
      <c r="L637" s="172"/>
      <c r="M637" s="172"/>
      <c r="N637" s="172"/>
      <c r="O637" s="172"/>
      <c r="P637" s="172"/>
      <c r="Q637" s="172"/>
      <c r="R637" s="172"/>
      <c r="S637" s="172"/>
      <c r="T637" s="172"/>
      <c r="U637" s="172"/>
      <c r="V637" s="172"/>
      <c r="W637" s="172"/>
      <c r="X637" s="172"/>
      <c r="Y637" s="172"/>
      <c r="Z637" s="172"/>
      <c r="AA637" s="172"/>
      <c r="AB637" s="172"/>
      <c r="AC637" s="172"/>
      <c r="AD637" s="172"/>
      <c r="AE637" s="172"/>
      <c r="AF637" s="172"/>
      <c r="AG637" s="172"/>
      <c r="AH637" s="172"/>
      <c r="AI637" s="172"/>
      <c r="AJ637" s="172"/>
      <c r="AK637" s="172"/>
      <c r="AL637" s="172"/>
      <c r="AM637" s="172"/>
      <c r="AN637" s="172"/>
      <c r="AO637" s="172"/>
      <c r="AP637" s="172"/>
    </row>
    <row r="638" spans="1:42">
      <c r="A638" s="174"/>
      <c r="B638" s="174"/>
      <c r="C638" s="174"/>
      <c r="D638" s="172"/>
      <c r="E638" s="172"/>
      <c r="F638" s="172"/>
      <c r="G638" s="172"/>
      <c r="H638" s="172"/>
      <c r="I638" s="172"/>
      <c r="J638" s="172"/>
      <c r="K638" s="172"/>
      <c r="L638" s="172"/>
      <c r="M638" s="172"/>
      <c r="N638" s="172"/>
      <c r="O638" s="172"/>
      <c r="P638" s="172"/>
      <c r="Q638" s="172"/>
      <c r="R638" s="172"/>
      <c r="S638" s="172"/>
      <c r="T638" s="172"/>
      <c r="U638" s="172"/>
      <c r="V638" s="172"/>
      <c r="W638" s="172"/>
      <c r="X638" s="172"/>
      <c r="Y638" s="172"/>
      <c r="Z638" s="172"/>
      <c r="AA638" s="172"/>
      <c r="AB638" s="172"/>
      <c r="AC638" s="172"/>
      <c r="AD638" s="172"/>
      <c r="AE638" s="172"/>
      <c r="AF638" s="172"/>
      <c r="AG638" s="172"/>
      <c r="AH638" s="172"/>
      <c r="AI638" s="172"/>
      <c r="AJ638" s="172"/>
      <c r="AK638" s="172"/>
      <c r="AL638" s="172"/>
      <c r="AM638" s="172"/>
      <c r="AN638" s="172"/>
      <c r="AO638" s="172"/>
      <c r="AP638" s="172"/>
    </row>
    <row r="639" spans="1:42">
      <c r="A639" s="174"/>
      <c r="B639" s="174"/>
      <c r="C639" s="174"/>
      <c r="D639" s="172"/>
      <c r="E639" s="172"/>
      <c r="F639" s="172"/>
      <c r="G639" s="172"/>
      <c r="H639" s="172"/>
      <c r="I639" s="172"/>
      <c r="J639" s="172"/>
      <c r="K639" s="172"/>
      <c r="L639" s="172"/>
      <c r="M639" s="172"/>
      <c r="N639" s="172"/>
      <c r="O639" s="172"/>
      <c r="P639" s="172"/>
      <c r="Q639" s="172"/>
      <c r="R639" s="172"/>
      <c r="S639" s="172"/>
      <c r="T639" s="172"/>
      <c r="U639" s="172"/>
      <c r="V639" s="172"/>
      <c r="W639" s="172"/>
      <c r="X639" s="172"/>
      <c r="Y639" s="172"/>
      <c r="Z639" s="172"/>
      <c r="AA639" s="172"/>
      <c r="AB639" s="172"/>
      <c r="AC639" s="172"/>
      <c r="AD639" s="172"/>
      <c r="AE639" s="172"/>
      <c r="AF639" s="172"/>
      <c r="AG639" s="172"/>
      <c r="AH639" s="172"/>
      <c r="AI639" s="172"/>
      <c r="AJ639" s="172"/>
      <c r="AK639" s="172"/>
      <c r="AL639" s="172"/>
      <c r="AM639" s="172"/>
      <c r="AN639" s="172"/>
      <c r="AO639" s="172"/>
      <c r="AP639" s="172"/>
    </row>
    <row r="640" spans="1:42">
      <c r="A640" s="174"/>
      <c r="B640" s="174"/>
      <c r="C640" s="174"/>
      <c r="D640" s="172"/>
      <c r="E640" s="172"/>
      <c r="F640" s="172"/>
      <c r="G640" s="172"/>
      <c r="H640" s="172"/>
      <c r="I640" s="172"/>
      <c r="J640" s="172"/>
      <c r="K640" s="172"/>
      <c r="L640" s="172"/>
      <c r="M640" s="172"/>
      <c r="N640" s="172"/>
      <c r="O640" s="172"/>
      <c r="P640" s="172"/>
      <c r="Q640" s="172"/>
      <c r="R640" s="172"/>
      <c r="S640" s="172"/>
      <c r="T640" s="172"/>
      <c r="U640" s="172"/>
      <c r="V640" s="172"/>
      <c r="W640" s="172"/>
      <c r="X640" s="172"/>
      <c r="Y640" s="172"/>
      <c r="Z640" s="172"/>
      <c r="AA640" s="172"/>
      <c r="AB640" s="172"/>
      <c r="AC640" s="172"/>
      <c r="AD640" s="172"/>
      <c r="AE640" s="172"/>
      <c r="AF640" s="172"/>
      <c r="AG640" s="172"/>
      <c r="AH640" s="172"/>
      <c r="AI640" s="172"/>
      <c r="AJ640" s="172"/>
      <c r="AK640" s="172"/>
      <c r="AL640" s="172"/>
      <c r="AM640" s="172"/>
      <c r="AN640" s="172"/>
      <c r="AO640" s="172"/>
      <c r="AP640" s="172"/>
    </row>
    <row r="641" spans="1:42">
      <c r="A641" s="174"/>
      <c r="B641" s="174"/>
      <c r="C641" s="174"/>
      <c r="D641" s="172"/>
      <c r="E641" s="172"/>
      <c r="F641" s="172"/>
      <c r="G641" s="172"/>
      <c r="H641" s="172"/>
      <c r="I641" s="172"/>
      <c r="J641" s="172"/>
      <c r="K641" s="172"/>
      <c r="L641" s="172"/>
      <c r="M641" s="172"/>
      <c r="N641" s="172"/>
      <c r="O641" s="172"/>
      <c r="P641" s="172"/>
      <c r="Q641" s="172"/>
      <c r="R641" s="172"/>
      <c r="S641" s="172"/>
      <c r="T641" s="172"/>
      <c r="U641" s="172"/>
      <c r="V641" s="172"/>
      <c r="W641" s="172"/>
      <c r="X641" s="172"/>
      <c r="Y641" s="172"/>
      <c r="Z641" s="172"/>
      <c r="AA641" s="172"/>
      <c r="AB641" s="172"/>
      <c r="AC641" s="172"/>
      <c r="AD641" s="172"/>
      <c r="AE641" s="172"/>
      <c r="AF641" s="172"/>
      <c r="AG641" s="172"/>
      <c r="AH641" s="172"/>
      <c r="AI641" s="172"/>
      <c r="AJ641" s="172"/>
      <c r="AK641" s="172"/>
      <c r="AL641" s="172"/>
      <c r="AM641" s="172"/>
      <c r="AN641" s="172"/>
      <c r="AO641" s="172"/>
      <c r="AP641" s="172"/>
    </row>
    <row r="642" spans="1:42">
      <c r="A642" s="174"/>
      <c r="B642" s="174"/>
      <c r="C642" s="174"/>
      <c r="D642" s="172"/>
      <c r="E642" s="172"/>
      <c r="F642" s="172"/>
      <c r="G642" s="172"/>
      <c r="H642" s="172"/>
      <c r="I642" s="172"/>
      <c r="J642" s="172"/>
      <c r="K642" s="172"/>
      <c r="L642" s="172"/>
      <c r="M642" s="172"/>
      <c r="N642" s="172"/>
      <c r="O642" s="172"/>
      <c r="P642" s="172"/>
      <c r="Q642" s="172"/>
      <c r="R642" s="172"/>
      <c r="S642" s="172"/>
      <c r="T642" s="172"/>
      <c r="U642" s="172"/>
      <c r="V642" s="172"/>
      <c r="W642" s="172"/>
      <c r="X642" s="172"/>
      <c r="Y642" s="172"/>
      <c r="Z642" s="172"/>
      <c r="AA642" s="172"/>
      <c r="AB642" s="172"/>
      <c r="AC642" s="172"/>
      <c r="AD642" s="172"/>
      <c r="AE642" s="172"/>
      <c r="AF642" s="172"/>
      <c r="AG642" s="172"/>
      <c r="AH642" s="172"/>
      <c r="AI642" s="172"/>
      <c r="AJ642" s="172"/>
      <c r="AK642" s="172"/>
      <c r="AL642" s="172"/>
      <c r="AM642" s="172"/>
      <c r="AN642" s="172"/>
      <c r="AO642" s="172"/>
      <c r="AP642" s="172"/>
    </row>
    <row r="643" spans="1:42">
      <c r="A643" s="174"/>
      <c r="B643" s="174"/>
      <c r="C643" s="174"/>
      <c r="D643" s="172"/>
      <c r="E643" s="172"/>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row>
    <row r="644" spans="1:42">
      <c r="A644" s="174"/>
      <c r="B644" s="174"/>
      <c r="C644" s="174"/>
      <c r="D644" s="172"/>
      <c r="E644" s="172"/>
      <c r="F644" s="172"/>
      <c r="G644" s="172"/>
      <c r="H644" s="172"/>
      <c r="I644" s="172"/>
      <c r="J644" s="172"/>
      <c r="K644" s="172"/>
      <c r="L644" s="172"/>
      <c r="M644" s="172"/>
      <c r="N644" s="172"/>
      <c r="O644" s="172"/>
      <c r="P644" s="172"/>
      <c r="Q644" s="172"/>
      <c r="R644" s="172"/>
      <c r="S644" s="172"/>
      <c r="T644" s="172"/>
      <c r="U644" s="172"/>
      <c r="V644" s="172"/>
      <c r="W644" s="172"/>
      <c r="X644" s="172"/>
      <c r="Y644" s="172"/>
      <c r="Z644" s="172"/>
      <c r="AA644" s="172"/>
      <c r="AB644" s="172"/>
      <c r="AC644" s="172"/>
      <c r="AD644" s="172"/>
      <c r="AE644" s="172"/>
      <c r="AF644" s="172"/>
      <c r="AG644" s="172"/>
      <c r="AH644" s="172"/>
      <c r="AI644" s="172"/>
      <c r="AJ644" s="172"/>
      <c r="AK644" s="172"/>
      <c r="AL644" s="172"/>
      <c r="AM644" s="172"/>
      <c r="AN644" s="172"/>
      <c r="AO644" s="172"/>
      <c r="AP644" s="172"/>
    </row>
    <row r="645" spans="1:42">
      <c r="A645" s="174"/>
      <c r="B645" s="174"/>
      <c r="C645" s="174"/>
      <c r="D645" s="172"/>
      <c r="E645" s="172"/>
      <c r="F645" s="172"/>
      <c r="G645" s="172"/>
      <c r="H645" s="172"/>
      <c r="I645" s="172"/>
      <c r="J645" s="172"/>
      <c r="K645" s="172"/>
      <c r="L645" s="172"/>
      <c r="M645" s="172"/>
      <c r="N645" s="172"/>
      <c r="O645" s="172"/>
      <c r="P645" s="172"/>
      <c r="Q645" s="172"/>
      <c r="R645" s="172"/>
      <c r="S645" s="172"/>
      <c r="T645" s="172"/>
      <c r="U645" s="172"/>
      <c r="V645" s="172"/>
      <c r="W645" s="172"/>
      <c r="X645" s="172"/>
      <c r="Y645" s="172"/>
      <c r="Z645" s="172"/>
      <c r="AA645" s="172"/>
      <c r="AB645" s="172"/>
      <c r="AC645" s="172"/>
      <c r="AD645" s="172"/>
      <c r="AE645" s="172"/>
      <c r="AF645" s="172"/>
      <c r="AG645" s="172"/>
      <c r="AH645" s="172"/>
      <c r="AI645" s="172"/>
      <c r="AJ645" s="172"/>
      <c r="AK645" s="172"/>
      <c r="AL645" s="172"/>
      <c r="AM645" s="172"/>
      <c r="AN645" s="172"/>
      <c r="AO645" s="172"/>
      <c r="AP645" s="172"/>
    </row>
    <row r="646" spans="1:42">
      <c r="A646" s="174"/>
      <c r="B646" s="174"/>
      <c r="C646" s="174"/>
      <c r="D646" s="172"/>
      <c r="E646" s="172"/>
      <c r="F646" s="172"/>
      <c r="G646" s="172"/>
      <c r="H646" s="172"/>
      <c r="I646" s="172"/>
      <c r="J646" s="172"/>
      <c r="K646" s="172"/>
      <c r="L646" s="172"/>
      <c r="M646" s="172"/>
      <c r="N646" s="172"/>
      <c r="O646" s="172"/>
      <c r="P646" s="172"/>
      <c r="Q646" s="172"/>
      <c r="R646" s="172"/>
      <c r="S646" s="172"/>
      <c r="T646" s="172"/>
      <c r="U646" s="172"/>
      <c r="V646" s="172"/>
      <c r="W646" s="172"/>
      <c r="X646" s="172"/>
      <c r="Y646" s="172"/>
      <c r="Z646" s="172"/>
      <c r="AA646" s="172"/>
      <c r="AB646" s="172"/>
      <c r="AC646" s="172"/>
      <c r="AD646" s="172"/>
      <c r="AE646" s="172"/>
      <c r="AF646" s="172"/>
      <c r="AG646" s="172"/>
      <c r="AH646" s="172"/>
      <c r="AI646" s="172"/>
      <c r="AJ646" s="172"/>
      <c r="AK646" s="172"/>
      <c r="AL646" s="172"/>
      <c r="AM646" s="172"/>
      <c r="AN646" s="172"/>
      <c r="AO646" s="172"/>
      <c r="AP646" s="172"/>
    </row>
    <row r="647" spans="1:42">
      <c r="A647" s="174"/>
      <c r="B647" s="174"/>
      <c r="C647" s="174"/>
      <c r="D647" s="172"/>
      <c r="E647" s="172"/>
      <c r="F647" s="172"/>
      <c r="G647" s="172"/>
      <c r="H647" s="172"/>
      <c r="I647" s="172"/>
      <c r="J647" s="172"/>
      <c r="K647" s="172"/>
      <c r="L647" s="172"/>
      <c r="M647" s="172"/>
      <c r="N647" s="172"/>
      <c r="O647" s="172"/>
      <c r="P647" s="172"/>
      <c r="Q647" s="172"/>
      <c r="R647" s="172"/>
      <c r="S647" s="172"/>
      <c r="T647" s="172"/>
      <c r="U647" s="172"/>
      <c r="V647" s="172"/>
      <c r="W647" s="172"/>
      <c r="X647" s="172"/>
      <c r="Y647" s="172"/>
      <c r="Z647" s="172"/>
      <c r="AA647" s="172"/>
      <c r="AB647" s="172"/>
      <c r="AC647" s="172"/>
      <c r="AD647" s="172"/>
      <c r="AE647" s="172"/>
      <c r="AF647" s="172"/>
      <c r="AG647" s="172"/>
      <c r="AH647" s="172"/>
      <c r="AI647" s="172"/>
      <c r="AJ647" s="172"/>
      <c r="AK647" s="172"/>
      <c r="AL647" s="172"/>
      <c r="AM647" s="172"/>
      <c r="AN647" s="172"/>
      <c r="AO647" s="172"/>
      <c r="AP647" s="172"/>
    </row>
    <row r="648" spans="1:42">
      <c r="A648" s="174"/>
      <c r="B648" s="174"/>
      <c r="C648" s="174"/>
      <c r="D648" s="172"/>
      <c r="E648" s="172"/>
      <c r="F648" s="172"/>
      <c r="G648" s="172"/>
      <c r="H648" s="172"/>
      <c r="I648" s="172"/>
      <c r="J648" s="172"/>
      <c r="K648" s="172"/>
      <c r="L648" s="172"/>
      <c r="M648" s="172"/>
      <c r="N648" s="172"/>
      <c r="O648" s="172"/>
      <c r="P648" s="172"/>
      <c r="Q648" s="172"/>
      <c r="R648" s="172"/>
      <c r="S648" s="172"/>
      <c r="T648" s="172"/>
      <c r="U648" s="172"/>
      <c r="V648" s="172"/>
      <c r="W648" s="172"/>
      <c r="X648" s="172"/>
      <c r="Y648" s="172"/>
      <c r="Z648" s="172"/>
      <c r="AA648" s="172"/>
      <c r="AB648" s="172"/>
      <c r="AC648" s="172"/>
      <c r="AD648" s="172"/>
      <c r="AE648" s="172"/>
      <c r="AF648" s="172"/>
      <c r="AG648" s="172"/>
      <c r="AH648" s="172"/>
      <c r="AI648" s="172"/>
      <c r="AJ648" s="172"/>
      <c r="AK648" s="172"/>
      <c r="AL648" s="172"/>
      <c r="AM648" s="172"/>
      <c r="AN648" s="172"/>
      <c r="AO648" s="172"/>
      <c r="AP648" s="172"/>
    </row>
    <row r="649" spans="1:42">
      <c r="A649" s="174"/>
      <c r="B649" s="174"/>
      <c r="C649" s="174"/>
      <c r="D649" s="172"/>
      <c r="E649" s="172"/>
      <c r="F649" s="172"/>
      <c r="G649" s="172"/>
      <c r="H649" s="172"/>
      <c r="I649" s="172"/>
      <c r="J649" s="172"/>
      <c r="K649" s="172"/>
      <c r="L649" s="172"/>
      <c r="M649" s="172"/>
      <c r="N649" s="172"/>
      <c r="O649" s="172"/>
      <c r="P649" s="172"/>
      <c r="Q649" s="172"/>
      <c r="R649" s="172"/>
      <c r="S649" s="172"/>
      <c r="T649" s="172"/>
      <c r="U649" s="172"/>
      <c r="V649" s="172"/>
      <c r="W649" s="172"/>
      <c r="X649" s="172"/>
      <c r="Y649" s="172"/>
      <c r="Z649" s="172"/>
      <c r="AA649" s="172"/>
      <c r="AB649" s="172"/>
      <c r="AC649" s="172"/>
      <c r="AD649" s="172"/>
      <c r="AE649" s="172"/>
      <c r="AF649" s="172"/>
      <c r="AG649" s="172"/>
      <c r="AH649" s="172"/>
      <c r="AI649" s="172"/>
      <c r="AJ649" s="172"/>
      <c r="AK649" s="172"/>
      <c r="AL649" s="172"/>
      <c r="AM649" s="172"/>
      <c r="AN649" s="172"/>
      <c r="AO649" s="172"/>
      <c r="AP649" s="172"/>
    </row>
    <row r="650" spans="1:42">
      <c r="A650" s="174"/>
      <c r="B650" s="174"/>
      <c r="C650" s="174"/>
      <c r="D650" s="172"/>
      <c r="E650" s="172"/>
      <c r="F650" s="172"/>
      <c r="G650" s="172"/>
      <c r="H650" s="172"/>
      <c r="I650" s="172"/>
      <c r="J650" s="172"/>
      <c r="K650" s="172"/>
      <c r="L650" s="172"/>
      <c r="M650" s="172"/>
      <c r="N650" s="172"/>
      <c r="O650" s="172"/>
      <c r="P650" s="172"/>
      <c r="Q650" s="172"/>
      <c r="R650" s="172"/>
      <c r="S650" s="172"/>
      <c r="T650" s="172"/>
      <c r="U650" s="172"/>
      <c r="V650" s="172"/>
      <c r="W650" s="172"/>
      <c r="X650" s="172"/>
      <c r="Y650" s="172"/>
      <c r="Z650" s="172"/>
      <c r="AA650" s="172"/>
      <c r="AB650" s="172"/>
      <c r="AC650" s="172"/>
      <c r="AD650" s="172"/>
      <c r="AE650" s="172"/>
      <c r="AF650" s="172"/>
      <c r="AG650" s="172"/>
      <c r="AH650" s="172"/>
      <c r="AI650" s="172"/>
      <c r="AJ650" s="172"/>
      <c r="AK650" s="172"/>
      <c r="AL650" s="172"/>
      <c r="AM650" s="172"/>
      <c r="AN650" s="172"/>
      <c r="AO650" s="172"/>
      <c r="AP650" s="172"/>
    </row>
    <row r="651" spans="1:42">
      <c r="A651" s="174"/>
      <c r="B651" s="174"/>
      <c r="C651" s="174"/>
      <c r="D651" s="172"/>
      <c r="E651" s="172"/>
      <c r="F651" s="172"/>
      <c r="G651" s="172"/>
      <c r="H651" s="172"/>
      <c r="I651" s="172"/>
      <c r="J651" s="172"/>
      <c r="K651" s="172"/>
      <c r="L651" s="172"/>
      <c r="M651" s="172"/>
      <c r="N651" s="172"/>
      <c r="O651" s="172"/>
      <c r="P651" s="172"/>
      <c r="Q651" s="172"/>
      <c r="R651" s="172"/>
      <c r="S651" s="172"/>
      <c r="T651" s="172"/>
      <c r="U651" s="172"/>
      <c r="V651" s="172"/>
      <c r="W651" s="172"/>
      <c r="X651" s="172"/>
      <c r="Y651" s="172"/>
      <c r="Z651" s="172"/>
      <c r="AA651" s="172"/>
      <c r="AB651" s="172"/>
      <c r="AC651" s="172"/>
      <c r="AD651" s="172"/>
      <c r="AE651" s="172"/>
      <c r="AF651" s="172"/>
      <c r="AG651" s="172"/>
      <c r="AH651" s="172"/>
      <c r="AI651" s="172"/>
      <c r="AJ651" s="172"/>
      <c r="AK651" s="172"/>
      <c r="AL651" s="172"/>
      <c r="AM651" s="172"/>
      <c r="AN651" s="172"/>
      <c r="AO651" s="172"/>
      <c r="AP651" s="172"/>
    </row>
    <row r="652" spans="1:42">
      <c r="A652" s="174"/>
      <c r="B652" s="174"/>
      <c r="C652" s="174"/>
      <c r="D652" s="172"/>
      <c r="E652" s="172"/>
      <c r="F652" s="172"/>
      <c r="G652" s="172"/>
      <c r="H652" s="172"/>
      <c r="I652" s="172"/>
      <c r="J652" s="172"/>
      <c r="K652" s="172"/>
      <c r="L652" s="172"/>
      <c r="M652" s="172"/>
      <c r="N652" s="172"/>
      <c r="O652" s="172"/>
      <c r="P652" s="172"/>
      <c r="Q652" s="172"/>
      <c r="R652" s="172"/>
      <c r="S652" s="172"/>
      <c r="T652" s="172"/>
      <c r="U652" s="172"/>
      <c r="V652" s="172"/>
      <c r="W652" s="172"/>
      <c r="X652" s="172"/>
      <c r="Y652" s="172"/>
      <c r="Z652" s="172"/>
      <c r="AA652" s="172"/>
      <c r="AB652" s="172"/>
      <c r="AC652" s="172"/>
      <c r="AD652" s="172"/>
      <c r="AE652" s="172"/>
      <c r="AF652" s="172"/>
      <c r="AG652" s="172"/>
      <c r="AH652" s="172"/>
      <c r="AI652" s="172"/>
      <c r="AJ652" s="172"/>
      <c r="AK652" s="172"/>
      <c r="AL652" s="172"/>
      <c r="AM652" s="172"/>
      <c r="AN652" s="172"/>
      <c r="AO652" s="172"/>
      <c r="AP652" s="172"/>
    </row>
    <row r="653" spans="1:42">
      <c r="A653" s="174"/>
      <c r="B653" s="174"/>
      <c r="C653" s="174"/>
      <c r="D653" s="172"/>
      <c r="E653" s="172"/>
      <c r="F653" s="172"/>
      <c r="G653" s="172"/>
      <c r="H653" s="172"/>
      <c r="I653" s="172"/>
      <c r="J653" s="172"/>
      <c r="K653" s="172"/>
      <c r="L653" s="172"/>
      <c r="M653" s="172"/>
      <c r="N653" s="172"/>
      <c r="O653" s="172"/>
      <c r="P653" s="172"/>
      <c r="Q653" s="172"/>
      <c r="R653" s="172"/>
      <c r="S653" s="172"/>
      <c r="T653" s="172"/>
      <c r="U653" s="172"/>
      <c r="V653" s="172"/>
      <c r="W653" s="172"/>
      <c r="X653" s="172"/>
      <c r="Y653" s="172"/>
      <c r="Z653" s="172"/>
      <c r="AA653" s="172"/>
      <c r="AB653" s="172"/>
      <c r="AC653" s="172"/>
      <c r="AD653" s="172"/>
      <c r="AE653" s="172"/>
      <c r="AF653" s="172"/>
      <c r="AG653" s="172"/>
      <c r="AH653" s="172"/>
      <c r="AI653" s="172"/>
      <c r="AJ653" s="172"/>
      <c r="AK653" s="172"/>
      <c r="AL653" s="172"/>
      <c r="AM653" s="172"/>
      <c r="AN653" s="172"/>
      <c r="AO653" s="172"/>
      <c r="AP653" s="172"/>
    </row>
    <row r="654" spans="1:42">
      <c r="A654" s="174"/>
      <c r="B654" s="174"/>
      <c r="C654" s="174"/>
      <c r="D654" s="172"/>
      <c r="E654" s="172"/>
      <c r="F654" s="172"/>
      <c r="G654" s="172"/>
      <c r="H654" s="172"/>
      <c r="I654" s="172"/>
      <c r="J654" s="172"/>
      <c r="K654" s="172"/>
      <c r="L654" s="172"/>
      <c r="M654" s="172"/>
      <c r="N654" s="172"/>
      <c r="O654" s="172"/>
      <c r="P654" s="172"/>
      <c r="Q654" s="172"/>
      <c r="R654" s="172"/>
      <c r="S654" s="172"/>
      <c r="T654" s="172"/>
      <c r="U654" s="172"/>
      <c r="V654" s="172"/>
      <c r="W654" s="172"/>
      <c r="X654" s="172"/>
      <c r="Y654" s="172"/>
      <c r="Z654" s="172"/>
      <c r="AA654" s="172"/>
      <c r="AB654" s="172"/>
      <c r="AC654" s="172"/>
      <c r="AD654" s="172"/>
      <c r="AE654" s="172"/>
      <c r="AF654" s="172"/>
      <c r="AG654" s="172"/>
      <c r="AH654" s="172"/>
      <c r="AI654" s="172"/>
      <c r="AJ654" s="172"/>
      <c r="AK654" s="172"/>
      <c r="AL654" s="172"/>
      <c r="AM654" s="172"/>
      <c r="AN654" s="172"/>
      <c r="AO654" s="172"/>
      <c r="AP654" s="172"/>
    </row>
    <row r="655" spans="1:42">
      <c r="A655" s="174"/>
      <c r="B655" s="174"/>
      <c r="C655" s="174"/>
      <c r="D655" s="172"/>
      <c r="E655" s="172"/>
      <c r="F655" s="172"/>
      <c r="G655" s="172"/>
      <c r="H655" s="172"/>
      <c r="I655" s="172"/>
      <c r="J655" s="172"/>
      <c r="K655" s="172"/>
      <c r="L655" s="172"/>
      <c r="M655" s="172"/>
      <c r="N655" s="172"/>
      <c r="O655" s="172"/>
      <c r="P655" s="172"/>
      <c r="Q655" s="172"/>
      <c r="R655" s="172"/>
      <c r="S655" s="172"/>
      <c r="T655" s="172"/>
      <c r="U655" s="172"/>
      <c r="V655" s="172"/>
      <c r="W655" s="172"/>
      <c r="X655" s="172"/>
      <c r="Y655" s="172"/>
      <c r="Z655" s="172"/>
      <c r="AA655" s="172"/>
      <c r="AB655" s="172"/>
      <c r="AC655" s="172"/>
      <c r="AD655" s="172"/>
      <c r="AE655" s="172"/>
      <c r="AF655" s="172"/>
      <c r="AG655" s="172"/>
      <c r="AH655" s="172"/>
      <c r="AI655" s="172"/>
      <c r="AJ655" s="172"/>
      <c r="AK655" s="172"/>
      <c r="AL655" s="172"/>
      <c r="AM655" s="172"/>
      <c r="AN655" s="172"/>
      <c r="AO655" s="172"/>
      <c r="AP655" s="172"/>
    </row>
    <row r="656" spans="1:42">
      <c r="A656" s="174"/>
      <c r="B656" s="174"/>
      <c r="C656" s="174"/>
      <c r="D656" s="172"/>
      <c r="E656" s="172"/>
      <c r="F656" s="172"/>
      <c r="G656" s="172"/>
      <c r="H656" s="172"/>
      <c r="I656" s="172"/>
      <c r="J656" s="172"/>
      <c r="K656" s="172"/>
      <c r="L656" s="172"/>
      <c r="M656" s="172"/>
      <c r="N656" s="172"/>
      <c r="O656" s="172"/>
      <c r="P656" s="172"/>
      <c r="Q656" s="172"/>
      <c r="R656" s="172"/>
      <c r="S656" s="172"/>
      <c r="T656" s="172"/>
      <c r="U656" s="172"/>
      <c r="V656" s="172"/>
      <c r="W656" s="172"/>
      <c r="X656" s="172"/>
      <c r="Y656" s="172"/>
      <c r="Z656" s="172"/>
      <c r="AA656" s="172"/>
      <c r="AB656" s="172"/>
      <c r="AC656" s="172"/>
      <c r="AD656" s="172"/>
      <c r="AE656" s="172"/>
      <c r="AF656" s="172"/>
      <c r="AG656" s="172"/>
      <c r="AH656" s="172"/>
      <c r="AI656" s="172"/>
      <c r="AJ656" s="172"/>
      <c r="AK656" s="172"/>
      <c r="AL656" s="172"/>
      <c r="AM656" s="172"/>
      <c r="AN656" s="172"/>
      <c r="AO656" s="172"/>
      <c r="AP656" s="172"/>
    </row>
    <row r="657" spans="1:42">
      <c r="A657" s="174"/>
      <c r="B657" s="174"/>
      <c r="C657" s="174"/>
      <c r="D657" s="172"/>
      <c r="E657" s="172"/>
      <c r="F657" s="172"/>
      <c r="G657" s="172"/>
      <c r="H657" s="172"/>
      <c r="I657" s="172"/>
      <c r="J657" s="172"/>
      <c r="K657" s="172"/>
      <c r="L657" s="172"/>
      <c r="M657" s="172"/>
      <c r="N657" s="172"/>
      <c r="O657" s="172"/>
      <c r="P657" s="172"/>
      <c r="Q657" s="172"/>
      <c r="R657" s="172"/>
      <c r="S657" s="172"/>
      <c r="T657" s="172"/>
      <c r="U657" s="172"/>
      <c r="V657" s="172"/>
      <c r="W657" s="172"/>
      <c r="X657" s="172"/>
      <c r="Y657" s="172"/>
      <c r="Z657" s="172"/>
      <c r="AA657" s="172"/>
      <c r="AB657" s="172"/>
      <c r="AC657" s="172"/>
      <c r="AD657" s="172"/>
      <c r="AE657" s="172"/>
      <c r="AF657" s="172"/>
      <c r="AG657" s="172"/>
      <c r="AH657" s="172"/>
      <c r="AI657" s="172"/>
      <c r="AJ657" s="172"/>
      <c r="AK657" s="172"/>
      <c r="AL657" s="172"/>
      <c r="AM657" s="172"/>
      <c r="AN657" s="172"/>
      <c r="AO657" s="172"/>
      <c r="AP657" s="172"/>
    </row>
    <row r="658" spans="1:42">
      <c r="A658" s="174"/>
      <c r="B658" s="174"/>
      <c r="C658" s="174"/>
      <c r="D658" s="172"/>
      <c r="E658" s="172"/>
      <c r="F658" s="172"/>
      <c r="G658" s="172"/>
      <c r="H658" s="172"/>
      <c r="I658" s="172"/>
      <c r="J658" s="172"/>
      <c r="K658" s="172"/>
      <c r="L658" s="172"/>
      <c r="M658" s="172"/>
      <c r="N658" s="172"/>
      <c r="O658" s="172"/>
      <c r="P658" s="172"/>
      <c r="Q658" s="172"/>
      <c r="R658" s="172"/>
      <c r="S658" s="172"/>
      <c r="T658" s="172"/>
      <c r="U658" s="172"/>
      <c r="V658" s="172"/>
      <c r="W658" s="172"/>
      <c r="X658" s="172"/>
      <c r="Y658" s="172"/>
      <c r="Z658" s="172"/>
      <c r="AA658" s="172"/>
      <c r="AB658" s="172"/>
      <c r="AC658" s="172"/>
      <c r="AD658" s="172"/>
      <c r="AE658" s="172"/>
      <c r="AF658" s="172"/>
      <c r="AG658" s="172"/>
      <c r="AH658" s="172"/>
      <c r="AI658" s="172"/>
      <c r="AJ658" s="172"/>
      <c r="AK658" s="172"/>
      <c r="AL658" s="172"/>
      <c r="AM658" s="172"/>
      <c r="AN658" s="172"/>
      <c r="AO658" s="172"/>
      <c r="AP658" s="172"/>
    </row>
    <row r="659" spans="1:42">
      <c r="A659" s="174"/>
      <c r="B659" s="174"/>
      <c r="C659" s="174"/>
      <c r="D659" s="172"/>
      <c r="E659" s="172"/>
      <c r="F659" s="172"/>
      <c r="G659" s="172"/>
      <c r="H659" s="172"/>
      <c r="I659" s="172"/>
      <c r="J659" s="172"/>
      <c r="K659" s="172"/>
      <c r="L659" s="172"/>
      <c r="M659" s="172"/>
      <c r="N659" s="172"/>
      <c r="O659" s="172"/>
      <c r="P659" s="172"/>
      <c r="Q659" s="172"/>
      <c r="R659" s="172"/>
      <c r="S659" s="172"/>
      <c r="T659" s="172"/>
      <c r="U659" s="172"/>
      <c r="V659" s="172"/>
      <c r="W659" s="172"/>
      <c r="X659" s="172"/>
      <c r="Y659" s="172"/>
      <c r="Z659" s="172"/>
      <c r="AA659" s="172"/>
      <c r="AB659" s="172"/>
      <c r="AC659" s="172"/>
      <c r="AD659" s="172"/>
      <c r="AE659" s="172"/>
      <c r="AF659" s="172"/>
      <c r="AG659" s="172"/>
      <c r="AH659" s="172"/>
      <c r="AI659" s="172"/>
      <c r="AJ659" s="172"/>
      <c r="AK659" s="172"/>
      <c r="AL659" s="172"/>
      <c r="AM659" s="172"/>
      <c r="AN659" s="172"/>
      <c r="AO659" s="172"/>
      <c r="AP659" s="172"/>
    </row>
    <row r="660" spans="1:42">
      <c r="A660" s="174"/>
      <c r="B660" s="174"/>
      <c r="C660" s="174"/>
      <c r="D660" s="172"/>
      <c r="E660" s="172"/>
      <c r="F660" s="172"/>
      <c r="G660" s="172"/>
      <c r="H660" s="172"/>
      <c r="I660" s="172"/>
      <c r="J660" s="172"/>
      <c r="K660" s="172"/>
      <c r="L660" s="172"/>
      <c r="M660" s="172"/>
      <c r="N660" s="172"/>
      <c r="O660" s="172"/>
      <c r="P660" s="172"/>
      <c r="Q660" s="172"/>
      <c r="R660" s="172"/>
      <c r="S660" s="172"/>
      <c r="T660" s="172"/>
      <c r="U660" s="172"/>
      <c r="V660" s="172"/>
      <c r="W660" s="172"/>
      <c r="X660" s="172"/>
      <c r="Y660" s="172"/>
      <c r="Z660" s="172"/>
      <c r="AA660" s="172"/>
      <c r="AB660" s="172"/>
      <c r="AC660" s="172"/>
      <c r="AD660" s="172"/>
      <c r="AE660" s="172"/>
      <c r="AF660" s="172"/>
      <c r="AG660" s="172"/>
      <c r="AH660" s="172"/>
      <c r="AI660" s="172"/>
      <c r="AJ660" s="172"/>
      <c r="AK660" s="172"/>
      <c r="AL660" s="172"/>
      <c r="AM660" s="172"/>
      <c r="AN660" s="172"/>
      <c r="AO660" s="172"/>
      <c r="AP660" s="172"/>
    </row>
    <row r="661" spans="1:42">
      <c r="A661" s="174"/>
      <c r="B661" s="174"/>
      <c r="C661" s="174"/>
      <c r="D661" s="172"/>
      <c r="E661" s="172"/>
      <c r="F661" s="172"/>
      <c r="G661" s="172"/>
      <c r="H661" s="172"/>
      <c r="I661" s="172"/>
      <c r="J661" s="172"/>
      <c r="K661" s="172"/>
      <c r="L661" s="172"/>
      <c r="M661" s="172"/>
      <c r="N661" s="172"/>
      <c r="O661" s="172"/>
      <c r="P661" s="172"/>
      <c r="Q661" s="172"/>
      <c r="R661" s="172"/>
      <c r="S661" s="172"/>
      <c r="T661" s="172"/>
      <c r="U661" s="172"/>
      <c r="V661" s="172"/>
      <c r="W661" s="172"/>
      <c r="X661" s="172"/>
      <c r="Y661" s="172"/>
      <c r="Z661" s="172"/>
      <c r="AA661" s="172"/>
      <c r="AB661" s="172"/>
      <c r="AC661" s="172"/>
      <c r="AD661" s="172"/>
      <c r="AE661" s="172"/>
      <c r="AF661" s="172"/>
      <c r="AG661" s="172"/>
      <c r="AH661" s="172"/>
      <c r="AI661" s="172"/>
      <c r="AJ661" s="172"/>
      <c r="AK661" s="172"/>
      <c r="AL661" s="172"/>
      <c r="AM661" s="172"/>
      <c r="AN661" s="172"/>
      <c r="AO661" s="172"/>
      <c r="AP661" s="172"/>
    </row>
    <row r="662" spans="1:42">
      <c r="A662" s="174"/>
      <c r="B662" s="174"/>
      <c r="C662" s="174"/>
      <c r="D662" s="172"/>
      <c r="E662" s="172"/>
      <c r="F662" s="172"/>
      <c r="G662" s="172"/>
      <c r="H662" s="172"/>
      <c r="I662" s="172"/>
      <c r="J662" s="172"/>
      <c r="K662" s="172"/>
      <c r="L662" s="172"/>
      <c r="M662" s="172"/>
      <c r="N662" s="172"/>
      <c r="O662" s="172"/>
      <c r="P662" s="172"/>
      <c r="Q662" s="172"/>
      <c r="R662" s="172"/>
      <c r="S662" s="172"/>
      <c r="T662" s="172"/>
      <c r="U662" s="172"/>
      <c r="V662" s="172"/>
      <c r="W662" s="172"/>
      <c r="X662" s="172"/>
      <c r="Y662" s="172"/>
      <c r="Z662" s="172"/>
      <c r="AA662" s="172"/>
      <c r="AB662" s="172"/>
      <c r="AC662" s="172"/>
      <c r="AD662" s="172"/>
      <c r="AE662" s="172"/>
      <c r="AF662" s="172"/>
      <c r="AG662" s="172"/>
      <c r="AH662" s="172"/>
      <c r="AI662" s="172"/>
      <c r="AJ662" s="172"/>
      <c r="AK662" s="172"/>
      <c r="AL662" s="172"/>
      <c r="AM662" s="172"/>
      <c r="AN662" s="172"/>
      <c r="AO662" s="172"/>
      <c r="AP662" s="172"/>
    </row>
    <row r="663" spans="1:42">
      <c r="A663" s="174"/>
      <c r="B663" s="174"/>
      <c r="C663" s="174"/>
      <c r="D663" s="172"/>
      <c r="E663" s="172"/>
      <c r="F663" s="172"/>
      <c r="G663" s="172"/>
      <c r="H663" s="172"/>
      <c r="I663" s="172"/>
      <c r="J663" s="172"/>
      <c r="K663" s="172"/>
      <c r="L663" s="172"/>
      <c r="M663" s="172"/>
      <c r="N663" s="172"/>
      <c r="O663" s="172"/>
      <c r="P663" s="172"/>
      <c r="Q663" s="172"/>
      <c r="R663" s="172"/>
      <c r="S663" s="172"/>
      <c r="T663" s="172"/>
      <c r="U663" s="172"/>
      <c r="V663" s="172"/>
      <c r="W663" s="172"/>
      <c r="X663" s="172"/>
      <c r="Y663" s="172"/>
      <c r="Z663" s="172"/>
      <c r="AA663" s="172"/>
      <c r="AB663" s="172"/>
      <c r="AC663" s="172"/>
      <c r="AD663" s="172"/>
      <c r="AE663" s="172"/>
      <c r="AF663" s="172"/>
      <c r="AG663" s="172"/>
      <c r="AH663" s="172"/>
      <c r="AI663" s="172"/>
      <c r="AJ663" s="172"/>
      <c r="AK663" s="172"/>
      <c r="AL663" s="172"/>
      <c r="AM663" s="172"/>
      <c r="AN663" s="172"/>
      <c r="AO663" s="172"/>
      <c r="AP663" s="172"/>
    </row>
    <row r="664" spans="1:42">
      <c r="A664" s="174"/>
      <c r="B664" s="174"/>
      <c r="C664" s="174"/>
      <c r="D664" s="172"/>
      <c r="E664" s="172"/>
      <c r="F664" s="172"/>
      <c r="G664" s="172"/>
      <c r="H664" s="172"/>
      <c r="I664" s="172"/>
      <c r="J664" s="172"/>
      <c r="K664" s="172"/>
      <c r="L664" s="172"/>
      <c r="M664" s="172"/>
      <c r="N664" s="172"/>
      <c r="O664" s="172"/>
      <c r="P664" s="172"/>
      <c r="Q664" s="172"/>
      <c r="R664" s="172"/>
      <c r="S664" s="172"/>
      <c r="T664" s="172"/>
      <c r="U664" s="172"/>
      <c r="V664" s="172"/>
      <c r="W664" s="172"/>
      <c r="X664" s="172"/>
      <c r="Y664" s="172"/>
      <c r="Z664" s="172"/>
      <c r="AA664" s="172"/>
      <c r="AB664" s="172"/>
      <c r="AC664" s="172"/>
      <c r="AD664" s="172"/>
      <c r="AE664" s="172"/>
      <c r="AF664" s="172"/>
      <c r="AG664" s="172"/>
      <c r="AH664" s="172"/>
      <c r="AI664" s="172"/>
      <c r="AJ664" s="172"/>
      <c r="AK664" s="172"/>
      <c r="AL664" s="172"/>
      <c r="AM664" s="172"/>
      <c r="AN664" s="172"/>
      <c r="AO664" s="172"/>
      <c r="AP664" s="172"/>
    </row>
    <row r="665" spans="1:42">
      <c r="A665" s="174"/>
      <c r="B665" s="174"/>
      <c r="C665" s="174"/>
      <c r="D665" s="172"/>
      <c r="E665" s="172"/>
      <c r="F665" s="172"/>
      <c r="G665" s="172"/>
      <c r="H665" s="172"/>
      <c r="I665" s="172"/>
      <c r="J665" s="172"/>
      <c r="K665" s="172"/>
      <c r="L665" s="172"/>
      <c r="M665" s="172"/>
      <c r="N665" s="172"/>
      <c r="O665" s="172"/>
      <c r="P665" s="172"/>
      <c r="Q665" s="172"/>
      <c r="R665" s="172"/>
      <c r="S665" s="172"/>
      <c r="T665" s="172"/>
      <c r="U665" s="172"/>
      <c r="V665" s="172"/>
      <c r="W665" s="172"/>
      <c r="X665" s="172"/>
      <c r="Y665" s="172"/>
      <c r="Z665" s="172"/>
      <c r="AA665" s="172"/>
      <c r="AB665" s="172"/>
      <c r="AC665" s="172"/>
      <c r="AD665" s="172"/>
      <c r="AE665" s="172"/>
      <c r="AF665" s="172"/>
      <c r="AG665" s="172"/>
      <c r="AH665" s="172"/>
      <c r="AI665" s="172"/>
      <c r="AJ665" s="172"/>
      <c r="AK665" s="172"/>
      <c r="AL665" s="172"/>
      <c r="AM665" s="172"/>
      <c r="AN665" s="172"/>
      <c r="AO665" s="172"/>
      <c r="AP665" s="172"/>
    </row>
    <row r="666" spans="1:42">
      <c r="A666" s="174"/>
      <c r="B666" s="174"/>
      <c r="C666" s="174"/>
      <c r="D666" s="172"/>
      <c r="E666" s="172"/>
      <c r="F666" s="172"/>
      <c r="G666" s="172"/>
      <c r="H666" s="172"/>
      <c r="I666" s="172"/>
      <c r="J666" s="172"/>
      <c r="K666" s="172"/>
      <c r="L666" s="172"/>
      <c r="M666" s="172"/>
      <c r="N666" s="172"/>
      <c r="O666" s="172"/>
      <c r="P666" s="172"/>
      <c r="Q666" s="172"/>
      <c r="R666" s="172"/>
      <c r="S666" s="172"/>
      <c r="T666" s="172"/>
      <c r="U666" s="172"/>
      <c r="V666" s="172"/>
      <c r="W666" s="172"/>
      <c r="X666" s="172"/>
      <c r="Y666" s="172"/>
      <c r="Z666" s="172"/>
      <c r="AA666" s="172"/>
      <c r="AB666" s="172"/>
      <c r="AC666" s="172"/>
      <c r="AD666" s="172"/>
      <c r="AE666" s="172"/>
      <c r="AF666" s="172"/>
      <c r="AG666" s="172"/>
      <c r="AH666" s="172"/>
      <c r="AI666" s="172"/>
      <c r="AJ666" s="172"/>
      <c r="AK666" s="172"/>
      <c r="AL666" s="172"/>
      <c r="AM666" s="172"/>
      <c r="AN666" s="172"/>
      <c r="AO666" s="172"/>
      <c r="AP666" s="172"/>
    </row>
    <row r="667" spans="1:42">
      <c r="A667" s="174"/>
      <c r="B667" s="174"/>
      <c r="C667" s="174"/>
      <c r="D667" s="172"/>
      <c r="E667" s="172"/>
      <c r="F667" s="172"/>
      <c r="G667" s="172"/>
      <c r="H667" s="172"/>
      <c r="I667" s="172"/>
      <c r="J667" s="172"/>
      <c r="K667" s="172"/>
      <c r="L667" s="172"/>
      <c r="M667" s="172"/>
      <c r="N667" s="172"/>
      <c r="O667" s="172"/>
      <c r="P667" s="172"/>
      <c r="Q667" s="172"/>
      <c r="R667" s="172"/>
      <c r="S667" s="172"/>
      <c r="T667" s="172"/>
      <c r="U667" s="172"/>
      <c r="V667" s="172"/>
      <c r="W667" s="172"/>
      <c r="X667" s="172"/>
      <c r="Y667" s="172"/>
      <c r="Z667" s="172"/>
      <c r="AA667" s="172"/>
      <c r="AB667" s="172"/>
      <c r="AC667" s="172"/>
      <c r="AD667" s="172"/>
      <c r="AE667" s="172"/>
      <c r="AF667" s="172"/>
      <c r="AG667" s="172"/>
      <c r="AH667" s="172"/>
      <c r="AI667" s="172"/>
      <c r="AJ667" s="172"/>
      <c r="AK667" s="172"/>
      <c r="AL667" s="172"/>
      <c r="AM667" s="172"/>
      <c r="AN667" s="172"/>
      <c r="AO667" s="172"/>
      <c r="AP667" s="172"/>
    </row>
    <row r="668" spans="1:42">
      <c r="A668" s="174"/>
      <c r="B668" s="174"/>
      <c r="C668" s="174"/>
      <c r="D668" s="172"/>
      <c r="E668" s="172"/>
      <c r="F668" s="172"/>
      <c r="G668" s="172"/>
      <c r="H668" s="172"/>
      <c r="I668" s="172"/>
      <c r="J668" s="172"/>
      <c r="K668" s="172"/>
      <c r="L668" s="172"/>
      <c r="M668" s="172"/>
      <c r="N668" s="172"/>
      <c r="O668" s="172"/>
      <c r="P668" s="172"/>
      <c r="Q668" s="172"/>
      <c r="R668" s="172"/>
      <c r="S668" s="172"/>
      <c r="T668" s="172"/>
      <c r="U668" s="172"/>
      <c r="V668" s="172"/>
      <c r="W668" s="172"/>
      <c r="X668" s="172"/>
      <c r="Y668" s="172"/>
      <c r="Z668" s="172"/>
      <c r="AA668" s="172"/>
      <c r="AB668" s="172"/>
      <c r="AC668" s="172"/>
      <c r="AD668" s="172"/>
      <c r="AE668" s="172"/>
      <c r="AF668" s="172"/>
      <c r="AG668" s="172"/>
      <c r="AH668" s="172"/>
      <c r="AI668" s="172"/>
      <c r="AJ668" s="172"/>
      <c r="AK668" s="172"/>
      <c r="AL668" s="172"/>
      <c r="AM668" s="172"/>
      <c r="AN668" s="172"/>
      <c r="AO668" s="172"/>
      <c r="AP668" s="172"/>
    </row>
    <row r="669" spans="1:42">
      <c r="A669" s="174"/>
      <c r="B669" s="174"/>
      <c r="C669" s="174"/>
      <c r="D669" s="172"/>
      <c r="E669" s="172"/>
      <c r="F669" s="172"/>
      <c r="G669" s="172"/>
      <c r="H669" s="172"/>
      <c r="I669" s="172"/>
      <c r="J669" s="172"/>
      <c r="K669" s="172"/>
      <c r="L669" s="172"/>
      <c r="M669" s="172"/>
      <c r="N669" s="172"/>
      <c r="O669" s="172"/>
      <c r="P669" s="172"/>
      <c r="Q669" s="172"/>
      <c r="R669" s="172"/>
      <c r="S669" s="172"/>
      <c r="T669" s="172"/>
      <c r="U669" s="172"/>
      <c r="V669" s="172"/>
      <c r="W669" s="172"/>
      <c r="X669" s="172"/>
      <c r="Y669" s="172"/>
      <c r="Z669" s="172"/>
      <c r="AA669" s="172"/>
      <c r="AB669" s="172"/>
      <c r="AC669" s="172"/>
      <c r="AD669" s="172"/>
      <c r="AE669" s="172"/>
      <c r="AF669" s="172"/>
      <c r="AG669" s="172"/>
      <c r="AH669" s="172"/>
      <c r="AI669" s="172"/>
      <c r="AJ669" s="172"/>
      <c r="AK669" s="172"/>
      <c r="AL669" s="172"/>
      <c r="AM669" s="172"/>
      <c r="AN669" s="172"/>
      <c r="AO669" s="172"/>
      <c r="AP669" s="172"/>
    </row>
    <row r="670" spans="1:42">
      <c r="A670" s="174"/>
      <c r="B670" s="174"/>
      <c r="C670" s="174"/>
      <c r="D670" s="172"/>
      <c r="E670" s="172"/>
      <c r="F670" s="172"/>
      <c r="G670" s="172"/>
      <c r="H670" s="172"/>
      <c r="I670" s="172"/>
      <c r="J670" s="172"/>
      <c r="K670" s="172"/>
      <c r="L670" s="172"/>
      <c r="M670" s="172"/>
      <c r="N670" s="172"/>
      <c r="O670" s="172"/>
      <c r="P670" s="172"/>
      <c r="Q670" s="172"/>
      <c r="R670" s="172"/>
      <c r="S670" s="172"/>
      <c r="T670" s="172"/>
      <c r="U670" s="172"/>
      <c r="V670" s="172"/>
      <c r="W670" s="172"/>
      <c r="X670" s="172"/>
      <c r="Y670" s="172"/>
      <c r="Z670" s="172"/>
      <c r="AA670" s="172"/>
      <c r="AB670" s="172"/>
      <c r="AC670" s="172"/>
      <c r="AD670" s="172"/>
      <c r="AE670" s="172"/>
      <c r="AF670" s="172"/>
      <c r="AG670" s="172"/>
      <c r="AH670" s="172"/>
      <c r="AI670" s="172"/>
      <c r="AJ670" s="172"/>
      <c r="AK670" s="172"/>
      <c r="AL670" s="172"/>
      <c r="AM670" s="172"/>
      <c r="AN670" s="172"/>
      <c r="AO670" s="172"/>
      <c r="AP670" s="172"/>
    </row>
    <row r="671" spans="1:42">
      <c r="A671" s="174"/>
      <c r="B671" s="174"/>
      <c r="C671" s="174"/>
      <c r="D671" s="172"/>
      <c r="E671" s="172"/>
      <c r="F671" s="172"/>
      <c r="G671" s="172"/>
      <c r="H671" s="172"/>
      <c r="I671" s="172"/>
      <c r="J671" s="172"/>
      <c r="K671" s="172"/>
      <c r="L671" s="172"/>
      <c r="M671" s="172"/>
      <c r="N671" s="172"/>
      <c r="O671" s="172"/>
      <c r="P671" s="172"/>
      <c r="Q671" s="172"/>
      <c r="R671" s="172"/>
      <c r="S671" s="172"/>
      <c r="T671" s="172"/>
      <c r="U671" s="172"/>
      <c r="V671" s="172"/>
      <c r="W671" s="172"/>
      <c r="X671" s="172"/>
      <c r="Y671" s="172"/>
      <c r="Z671" s="172"/>
      <c r="AA671" s="172"/>
      <c r="AB671" s="172"/>
      <c r="AC671" s="172"/>
      <c r="AD671" s="172"/>
      <c r="AE671" s="172"/>
      <c r="AF671" s="172"/>
      <c r="AG671" s="172"/>
      <c r="AH671" s="172"/>
      <c r="AI671" s="172"/>
      <c r="AJ671" s="172"/>
      <c r="AK671" s="172"/>
      <c r="AL671" s="172"/>
      <c r="AM671" s="172"/>
      <c r="AN671" s="172"/>
      <c r="AO671" s="172"/>
      <c r="AP671" s="172"/>
    </row>
    <row r="672" spans="1:42">
      <c r="A672" s="174"/>
      <c r="B672" s="174"/>
      <c r="C672" s="174"/>
      <c r="D672" s="172"/>
      <c r="E672" s="172"/>
      <c r="F672" s="172"/>
      <c r="G672" s="172"/>
      <c r="H672" s="172"/>
      <c r="I672" s="172"/>
      <c r="J672" s="172"/>
      <c r="K672" s="172"/>
      <c r="L672" s="172"/>
      <c r="M672" s="172"/>
      <c r="N672" s="172"/>
      <c r="O672" s="172"/>
      <c r="P672" s="172"/>
      <c r="Q672" s="172"/>
      <c r="R672" s="172"/>
      <c r="S672" s="172"/>
      <c r="T672" s="172"/>
      <c r="U672" s="172"/>
      <c r="V672" s="172"/>
      <c r="W672" s="172"/>
      <c r="X672" s="172"/>
      <c r="Y672" s="172"/>
      <c r="Z672" s="172"/>
      <c r="AA672" s="172"/>
      <c r="AB672" s="172"/>
      <c r="AC672" s="172"/>
      <c r="AD672" s="172"/>
      <c r="AE672" s="172"/>
      <c r="AF672" s="172"/>
      <c r="AG672" s="172"/>
      <c r="AH672" s="172"/>
      <c r="AI672" s="172"/>
      <c r="AJ672" s="172"/>
      <c r="AK672" s="172"/>
      <c r="AL672" s="172"/>
      <c r="AM672" s="172"/>
      <c r="AN672" s="172"/>
      <c r="AO672" s="172"/>
      <c r="AP672" s="172"/>
    </row>
    <row r="673" spans="1:42">
      <c r="A673" s="174"/>
      <c r="B673" s="174"/>
      <c r="C673" s="174"/>
      <c r="D673" s="172"/>
      <c r="E673" s="172"/>
      <c r="F673" s="172"/>
      <c r="G673" s="172"/>
      <c r="H673" s="172"/>
      <c r="I673" s="172"/>
      <c r="J673" s="172"/>
      <c r="K673" s="172"/>
      <c r="L673" s="172"/>
      <c r="M673" s="172"/>
      <c r="N673" s="172"/>
      <c r="O673" s="172"/>
      <c r="P673" s="172"/>
      <c r="Q673" s="172"/>
      <c r="R673" s="172"/>
      <c r="S673" s="172"/>
      <c r="T673" s="172"/>
      <c r="U673" s="172"/>
      <c r="V673" s="172"/>
      <c r="W673" s="172"/>
      <c r="X673" s="172"/>
      <c r="Y673" s="172"/>
      <c r="Z673" s="172"/>
      <c r="AA673" s="172"/>
      <c r="AB673" s="172"/>
      <c r="AC673" s="172"/>
      <c r="AD673" s="172"/>
      <c r="AE673" s="172"/>
      <c r="AF673" s="172"/>
      <c r="AG673" s="172"/>
      <c r="AH673" s="172"/>
      <c r="AI673" s="172"/>
      <c r="AJ673" s="172"/>
      <c r="AK673" s="172"/>
      <c r="AL673" s="172"/>
      <c r="AM673" s="172"/>
      <c r="AN673" s="172"/>
      <c r="AO673" s="172"/>
      <c r="AP673" s="172"/>
    </row>
    <row r="674" spans="1:42">
      <c r="A674" s="174"/>
      <c r="B674" s="174"/>
      <c r="C674" s="174"/>
      <c r="D674" s="172"/>
      <c r="E674" s="172"/>
      <c r="F674" s="172"/>
      <c r="G674" s="172"/>
      <c r="H674" s="172"/>
      <c r="I674" s="172"/>
      <c r="J674" s="172"/>
      <c r="K674" s="172"/>
      <c r="L674" s="172"/>
      <c r="M674" s="172"/>
      <c r="N674" s="172"/>
      <c r="O674" s="172"/>
      <c r="P674" s="172"/>
      <c r="Q674" s="172"/>
      <c r="R674" s="172"/>
      <c r="S674" s="172"/>
      <c r="T674" s="172"/>
      <c r="U674" s="172"/>
      <c r="V674" s="172"/>
      <c r="W674" s="172"/>
      <c r="X674" s="172"/>
      <c r="Y674" s="172"/>
      <c r="Z674" s="172"/>
      <c r="AA674" s="172"/>
      <c r="AB674" s="172"/>
      <c r="AC674" s="172"/>
      <c r="AD674" s="172"/>
      <c r="AE674" s="172"/>
      <c r="AF674" s="172"/>
      <c r="AG674" s="172"/>
      <c r="AH674" s="172"/>
      <c r="AI674" s="172"/>
      <c r="AJ674" s="172"/>
      <c r="AK674" s="172"/>
      <c r="AL674" s="172"/>
      <c r="AM674" s="172"/>
      <c r="AN674" s="172"/>
      <c r="AO674" s="172"/>
      <c r="AP674" s="172"/>
    </row>
    <row r="675" spans="1:42">
      <c r="A675" s="174"/>
      <c r="B675" s="174"/>
      <c r="C675" s="174"/>
      <c r="D675" s="172"/>
      <c r="E675" s="172"/>
      <c r="F675" s="172"/>
      <c r="G675" s="172"/>
      <c r="H675" s="172"/>
      <c r="I675" s="172"/>
      <c r="J675" s="172"/>
      <c r="K675" s="172"/>
      <c r="L675" s="172"/>
      <c r="M675" s="172"/>
      <c r="N675" s="172"/>
      <c r="O675" s="172"/>
      <c r="P675" s="172"/>
      <c r="Q675" s="172"/>
      <c r="R675" s="172"/>
      <c r="S675" s="172"/>
      <c r="T675" s="172"/>
      <c r="U675" s="172"/>
      <c r="V675" s="172"/>
      <c r="W675" s="172"/>
      <c r="X675" s="172"/>
      <c r="Y675" s="172"/>
      <c r="Z675" s="172"/>
      <c r="AA675" s="172"/>
      <c r="AB675" s="172"/>
      <c r="AC675" s="172"/>
      <c r="AD675" s="172"/>
      <c r="AE675" s="172"/>
      <c r="AF675" s="172"/>
      <c r="AG675" s="172"/>
      <c r="AH675" s="172"/>
      <c r="AI675" s="172"/>
      <c r="AJ675" s="172"/>
      <c r="AK675" s="172"/>
      <c r="AL675" s="172"/>
      <c r="AM675" s="172"/>
      <c r="AN675" s="172"/>
      <c r="AO675" s="172"/>
      <c r="AP675" s="172"/>
    </row>
    <row r="676" spans="1:42">
      <c r="A676" s="174"/>
      <c r="B676" s="174"/>
      <c r="C676" s="174"/>
      <c r="D676" s="172"/>
      <c r="E676" s="172"/>
      <c r="F676" s="172"/>
      <c r="G676" s="172"/>
      <c r="H676" s="172"/>
      <c r="I676" s="172"/>
      <c r="J676" s="172"/>
      <c r="K676" s="172"/>
      <c r="L676" s="172"/>
      <c r="M676" s="172"/>
      <c r="N676" s="172"/>
      <c r="O676" s="172"/>
      <c r="P676" s="172"/>
      <c r="Q676" s="172"/>
      <c r="R676" s="172"/>
      <c r="S676" s="172"/>
      <c r="T676" s="172"/>
      <c r="U676" s="172"/>
      <c r="V676" s="172"/>
      <c r="W676" s="172"/>
      <c r="X676" s="172"/>
      <c r="Y676" s="172"/>
      <c r="Z676" s="172"/>
      <c r="AA676" s="172"/>
      <c r="AB676" s="172"/>
      <c r="AC676" s="172"/>
      <c r="AD676" s="172"/>
      <c r="AE676" s="172"/>
      <c r="AF676" s="172"/>
      <c r="AG676" s="172"/>
      <c r="AH676" s="172"/>
      <c r="AI676" s="172"/>
      <c r="AJ676" s="172"/>
      <c r="AK676" s="172"/>
      <c r="AL676" s="172"/>
      <c r="AM676" s="172"/>
      <c r="AN676" s="172"/>
      <c r="AO676" s="172"/>
      <c r="AP676" s="172"/>
    </row>
    <row r="677" spans="1:42">
      <c r="A677" s="174"/>
      <c r="B677" s="174"/>
      <c r="C677" s="174"/>
      <c r="D677" s="172"/>
      <c r="E677" s="172"/>
      <c r="F677" s="172"/>
      <c r="G677" s="172"/>
      <c r="H677" s="172"/>
      <c r="I677" s="172"/>
      <c r="J677" s="172"/>
      <c r="K677" s="172"/>
      <c r="L677" s="172"/>
      <c r="M677" s="172"/>
      <c r="N677" s="172"/>
      <c r="O677" s="172"/>
      <c r="P677" s="172"/>
      <c r="Q677" s="172"/>
      <c r="R677" s="172"/>
      <c r="S677" s="172"/>
      <c r="T677" s="172"/>
      <c r="U677" s="172"/>
      <c r="V677" s="172"/>
      <c r="W677" s="172"/>
      <c r="X677" s="172"/>
      <c r="Y677" s="172"/>
      <c r="Z677" s="172"/>
      <c r="AA677" s="172"/>
      <c r="AB677" s="172"/>
      <c r="AC677" s="172"/>
      <c r="AD677" s="172"/>
      <c r="AE677" s="172"/>
      <c r="AF677" s="172"/>
      <c r="AG677" s="172"/>
      <c r="AH677" s="172"/>
      <c r="AI677" s="172"/>
      <c r="AJ677" s="172"/>
      <c r="AK677" s="172"/>
      <c r="AL677" s="172"/>
      <c r="AM677" s="172"/>
      <c r="AN677" s="172"/>
      <c r="AO677" s="172"/>
      <c r="AP677" s="172"/>
    </row>
    <row r="678" spans="1:42">
      <c r="A678" s="174"/>
      <c r="B678" s="174"/>
      <c r="C678" s="174"/>
      <c r="D678" s="172"/>
      <c r="E678" s="172"/>
      <c r="F678" s="172"/>
      <c r="G678" s="172"/>
      <c r="H678" s="172"/>
      <c r="I678" s="172"/>
      <c r="J678" s="172"/>
      <c r="K678" s="172"/>
      <c r="L678" s="172"/>
      <c r="M678" s="172"/>
      <c r="N678" s="172"/>
      <c r="O678" s="172"/>
      <c r="P678" s="172"/>
      <c r="Q678" s="172"/>
      <c r="R678" s="172"/>
      <c r="S678" s="172"/>
      <c r="T678" s="172"/>
      <c r="U678" s="172"/>
      <c r="V678" s="172"/>
      <c r="W678" s="172"/>
      <c r="X678" s="172"/>
      <c r="Y678" s="172"/>
      <c r="Z678" s="172"/>
      <c r="AA678" s="172"/>
      <c r="AB678" s="172"/>
      <c r="AC678" s="172"/>
      <c r="AD678" s="172"/>
      <c r="AE678" s="172"/>
      <c r="AF678" s="172"/>
      <c r="AG678" s="172"/>
      <c r="AH678" s="172"/>
      <c r="AI678" s="172"/>
      <c r="AJ678" s="172"/>
      <c r="AK678" s="172"/>
      <c r="AL678" s="172"/>
      <c r="AM678" s="172"/>
      <c r="AN678" s="172"/>
      <c r="AO678" s="172"/>
      <c r="AP678" s="172"/>
    </row>
    <row r="679" spans="1:42">
      <c r="A679" s="174"/>
      <c r="B679" s="174"/>
      <c r="C679" s="174"/>
      <c r="D679" s="172"/>
      <c r="E679" s="172"/>
      <c r="F679" s="172"/>
      <c r="G679" s="172"/>
      <c r="H679" s="172"/>
      <c r="I679" s="172"/>
      <c r="J679" s="172"/>
      <c r="K679" s="172"/>
      <c r="L679" s="172"/>
      <c r="M679" s="172"/>
      <c r="N679" s="172"/>
      <c r="O679" s="172"/>
      <c r="P679" s="172"/>
      <c r="Q679" s="172"/>
      <c r="R679" s="172"/>
      <c r="S679" s="172"/>
      <c r="T679" s="172"/>
      <c r="U679" s="172"/>
      <c r="V679" s="172"/>
      <c r="W679" s="172"/>
      <c r="X679" s="172"/>
      <c r="Y679" s="172"/>
      <c r="Z679" s="172"/>
      <c r="AA679" s="172"/>
      <c r="AB679" s="172"/>
      <c r="AC679" s="172"/>
      <c r="AD679" s="172"/>
      <c r="AE679" s="172"/>
      <c r="AF679" s="172"/>
      <c r="AG679" s="172"/>
      <c r="AH679" s="172"/>
      <c r="AI679" s="172"/>
      <c r="AJ679" s="172"/>
      <c r="AK679" s="172"/>
      <c r="AL679" s="172"/>
      <c r="AM679" s="172"/>
      <c r="AN679" s="172"/>
      <c r="AO679" s="172"/>
      <c r="AP679" s="172"/>
    </row>
    <row r="680" spans="1:42">
      <c r="A680" s="174"/>
      <c r="B680" s="174"/>
      <c r="C680" s="174"/>
      <c r="D680" s="172"/>
      <c r="E680" s="172"/>
      <c r="F680" s="172"/>
      <c r="G680" s="172"/>
      <c r="H680" s="172"/>
      <c r="I680" s="172"/>
      <c r="J680" s="172"/>
      <c r="K680" s="172"/>
      <c r="L680" s="172"/>
      <c r="M680" s="172"/>
      <c r="N680" s="172"/>
      <c r="O680" s="172"/>
      <c r="P680" s="172"/>
      <c r="Q680" s="172"/>
      <c r="R680" s="172"/>
      <c r="S680" s="172"/>
      <c r="T680" s="172"/>
      <c r="U680" s="172"/>
      <c r="V680" s="172"/>
      <c r="W680" s="172"/>
      <c r="X680" s="172"/>
      <c r="Y680" s="172"/>
      <c r="Z680" s="172"/>
      <c r="AA680" s="172"/>
      <c r="AB680" s="172"/>
      <c r="AC680" s="172"/>
      <c r="AD680" s="172"/>
      <c r="AE680" s="172"/>
      <c r="AF680" s="172"/>
      <c r="AG680" s="172"/>
      <c r="AH680" s="172"/>
      <c r="AI680" s="172"/>
      <c r="AJ680" s="172"/>
      <c r="AK680" s="172"/>
      <c r="AL680" s="172"/>
      <c r="AM680" s="172"/>
      <c r="AN680" s="172"/>
      <c r="AO680" s="172"/>
      <c r="AP680" s="172"/>
    </row>
    <row r="681" spans="1:42">
      <c r="A681" s="174"/>
      <c r="B681" s="174"/>
      <c r="C681" s="174"/>
      <c r="D681" s="172"/>
      <c r="E681" s="172"/>
      <c r="F681" s="172"/>
      <c r="G681" s="172"/>
      <c r="H681" s="172"/>
      <c r="I681" s="172"/>
      <c r="J681" s="172"/>
      <c r="K681" s="172"/>
      <c r="L681" s="172"/>
      <c r="M681" s="172"/>
      <c r="N681" s="172"/>
      <c r="O681" s="172"/>
      <c r="P681" s="172"/>
      <c r="Q681" s="172"/>
      <c r="R681" s="172"/>
      <c r="S681" s="172"/>
      <c r="T681" s="172"/>
      <c r="U681" s="172"/>
      <c r="V681" s="172"/>
      <c r="W681" s="172"/>
      <c r="X681" s="172"/>
      <c r="Y681" s="172"/>
      <c r="Z681" s="172"/>
      <c r="AA681" s="172"/>
      <c r="AB681" s="172"/>
      <c r="AC681" s="172"/>
      <c r="AD681" s="172"/>
      <c r="AE681" s="172"/>
      <c r="AF681" s="172"/>
      <c r="AG681" s="172"/>
      <c r="AH681" s="172"/>
      <c r="AI681" s="172"/>
      <c r="AJ681" s="172"/>
      <c r="AK681" s="172"/>
      <c r="AL681" s="172"/>
      <c r="AM681" s="172"/>
      <c r="AN681" s="172"/>
      <c r="AO681" s="172"/>
      <c r="AP681" s="172"/>
    </row>
    <row r="682" spans="1:42">
      <c r="A682" s="174"/>
      <c r="B682" s="174"/>
      <c r="C682" s="174"/>
      <c r="D682" s="172"/>
      <c r="E682" s="172"/>
      <c r="F682" s="172"/>
      <c r="G682" s="172"/>
      <c r="H682" s="172"/>
      <c r="I682" s="172"/>
      <c r="J682" s="172"/>
      <c r="K682" s="172"/>
      <c r="L682" s="172"/>
      <c r="M682" s="172"/>
      <c r="N682" s="172"/>
      <c r="O682" s="172"/>
      <c r="P682" s="172"/>
      <c r="Q682" s="172"/>
      <c r="R682" s="172"/>
      <c r="S682" s="172"/>
      <c r="T682" s="172"/>
      <c r="U682" s="172"/>
      <c r="V682" s="172"/>
      <c r="W682" s="172"/>
      <c r="X682" s="172"/>
      <c r="Y682" s="172"/>
      <c r="Z682" s="172"/>
      <c r="AA682" s="172"/>
      <c r="AB682" s="172"/>
      <c r="AC682" s="172"/>
      <c r="AD682" s="172"/>
      <c r="AE682" s="172"/>
      <c r="AF682" s="172"/>
      <c r="AG682" s="172"/>
      <c r="AH682" s="172"/>
      <c r="AI682" s="172"/>
      <c r="AJ682" s="172"/>
      <c r="AK682" s="172"/>
      <c r="AL682" s="172"/>
      <c r="AM682" s="172"/>
      <c r="AN682" s="172"/>
      <c r="AO682" s="172"/>
      <c r="AP682" s="172"/>
    </row>
    <row r="683" spans="1:42">
      <c r="A683" s="174"/>
      <c r="B683" s="174"/>
      <c r="C683" s="174"/>
      <c r="D683" s="172"/>
      <c r="E683" s="172"/>
      <c r="F683" s="172"/>
      <c r="G683" s="172"/>
      <c r="H683" s="172"/>
      <c r="I683" s="172"/>
      <c r="J683" s="172"/>
      <c r="K683" s="172"/>
      <c r="L683" s="172"/>
      <c r="M683" s="172"/>
      <c r="N683" s="172"/>
      <c r="O683" s="172"/>
      <c r="P683" s="172"/>
      <c r="Q683" s="172"/>
      <c r="R683" s="172"/>
      <c r="S683" s="172"/>
      <c r="T683" s="172"/>
      <c r="U683" s="172"/>
      <c r="V683" s="172"/>
      <c r="W683" s="172"/>
      <c r="X683" s="172"/>
      <c r="Y683" s="172"/>
      <c r="Z683" s="172"/>
      <c r="AA683" s="172"/>
      <c r="AB683" s="172"/>
      <c r="AC683" s="172"/>
      <c r="AD683" s="172"/>
      <c r="AE683" s="172"/>
      <c r="AF683" s="172"/>
      <c r="AG683" s="172"/>
      <c r="AH683" s="172"/>
      <c r="AI683" s="172"/>
      <c r="AJ683" s="172"/>
      <c r="AK683" s="172"/>
      <c r="AL683" s="172"/>
      <c r="AM683" s="172"/>
      <c r="AN683" s="172"/>
      <c r="AO683" s="172"/>
      <c r="AP683" s="172"/>
    </row>
    <row r="684" spans="1:42">
      <c r="A684" s="174"/>
      <c r="B684" s="174"/>
      <c r="C684" s="174"/>
      <c r="D684" s="172"/>
      <c r="E684" s="172"/>
      <c r="F684" s="172"/>
      <c r="G684" s="172"/>
      <c r="H684" s="172"/>
      <c r="I684" s="172"/>
      <c r="J684" s="172"/>
      <c r="K684" s="172"/>
      <c r="L684" s="172"/>
      <c r="M684" s="172"/>
      <c r="N684" s="172"/>
      <c r="O684" s="172"/>
      <c r="P684" s="172"/>
      <c r="Q684" s="172"/>
      <c r="R684" s="172"/>
      <c r="S684" s="172"/>
      <c r="T684" s="172"/>
      <c r="U684" s="172"/>
      <c r="V684" s="172"/>
      <c r="W684" s="172"/>
      <c r="X684" s="172"/>
      <c r="Y684" s="172"/>
      <c r="Z684" s="172"/>
      <c r="AA684" s="172"/>
      <c r="AB684" s="172"/>
      <c r="AC684" s="172"/>
      <c r="AD684" s="172"/>
      <c r="AE684" s="172"/>
      <c r="AF684" s="172"/>
      <c r="AG684" s="172"/>
      <c r="AH684" s="172"/>
      <c r="AI684" s="172"/>
      <c r="AJ684" s="172"/>
      <c r="AK684" s="172"/>
      <c r="AL684" s="172"/>
      <c r="AM684" s="172"/>
      <c r="AN684" s="172"/>
      <c r="AO684" s="172"/>
      <c r="AP684" s="172"/>
    </row>
    <row r="685" spans="1:42">
      <c r="A685" s="174"/>
      <c r="B685" s="174"/>
      <c r="C685" s="174"/>
      <c r="D685" s="172"/>
      <c r="E685" s="172"/>
      <c r="F685" s="172"/>
      <c r="G685" s="172"/>
      <c r="H685" s="172"/>
      <c r="I685" s="172"/>
      <c r="J685" s="172"/>
      <c r="K685" s="172"/>
      <c r="L685" s="172"/>
      <c r="M685" s="172"/>
      <c r="N685" s="172"/>
      <c r="O685" s="172"/>
      <c r="P685" s="172"/>
      <c r="Q685" s="172"/>
      <c r="R685" s="172"/>
      <c r="S685" s="172"/>
      <c r="T685" s="172"/>
      <c r="U685" s="172"/>
      <c r="V685" s="172"/>
      <c r="W685" s="172"/>
      <c r="X685" s="172"/>
      <c r="Y685" s="172"/>
      <c r="Z685" s="172"/>
      <c r="AA685" s="172"/>
      <c r="AB685" s="172"/>
      <c r="AC685" s="172"/>
      <c r="AD685" s="172"/>
      <c r="AE685" s="172"/>
      <c r="AF685" s="172"/>
      <c r="AG685" s="172"/>
      <c r="AH685" s="172"/>
      <c r="AI685" s="172"/>
      <c r="AJ685" s="172"/>
      <c r="AK685" s="172"/>
      <c r="AL685" s="172"/>
      <c r="AM685" s="172"/>
      <c r="AN685" s="172"/>
      <c r="AO685" s="172"/>
      <c r="AP685" s="172"/>
    </row>
    <row r="686" spans="1:42">
      <c r="A686" s="174"/>
      <c r="B686" s="174"/>
      <c r="C686" s="174"/>
      <c r="D686" s="172"/>
      <c r="E686" s="172"/>
      <c r="F686" s="172"/>
      <c r="G686" s="172"/>
      <c r="H686" s="172"/>
      <c r="I686" s="172"/>
      <c r="J686" s="172"/>
      <c r="K686" s="172"/>
      <c r="L686" s="172"/>
      <c r="M686" s="172"/>
      <c r="N686" s="172"/>
      <c r="O686" s="172"/>
      <c r="P686" s="172"/>
      <c r="Q686" s="172"/>
      <c r="R686" s="172"/>
      <c r="S686" s="172"/>
      <c r="T686" s="172"/>
      <c r="U686" s="172"/>
      <c r="V686" s="172"/>
      <c r="W686" s="172"/>
      <c r="X686" s="172"/>
      <c r="Y686" s="172"/>
      <c r="Z686" s="172"/>
      <c r="AA686" s="172"/>
      <c r="AB686" s="172"/>
      <c r="AC686" s="172"/>
      <c r="AD686" s="172"/>
      <c r="AE686" s="172"/>
      <c r="AF686" s="172"/>
      <c r="AG686" s="172"/>
      <c r="AH686" s="172"/>
      <c r="AI686" s="172"/>
      <c r="AJ686" s="172"/>
      <c r="AK686" s="172"/>
      <c r="AL686" s="172"/>
      <c r="AM686" s="172"/>
      <c r="AN686" s="172"/>
      <c r="AO686" s="172"/>
      <c r="AP686" s="172"/>
    </row>
    <row r="687" spans="1:42">
      <c r="A687" s="174"/>
      <c r="B687" s="174"/>
      <c r="C687" s="174"/>
      <c r="D687" s="172"/>
      <c r="E687" s="172"/>
      <c r="F687" s="172"/>
      <c r="G687" s="172"/>
      <c r="H687" s="172"/>
      <c r="I687" s="172"/>
      <c r="J687" s="172"/>
      <c r="K687" s="172"/>
      <c r="L687" s="172"/>
      <c r="M687" s="172"/>
      <c r="N687" s="172"/>
      <c r="O687" s="172"/>
      <c r="P687" s="172"/>
      <c r="Q687" s="172"/>
      <c r="R687" s="172"/>
      <c r="S687" s="172"/>
      <c r="T687" s="172"/>
      <c r="U687" s="172"/>
      <c r="V687" s="172"/>
      <c r="W687" s="172"/>
      <c r="X687" s="172"/>
      <c r="Y687" s="172"/>
      <c r="Z687" s="172"/>
      <c r="AA687" s="172"/>
      <c r="AB687" s="172"/>
      <c r="AC687" s="172"/>
      <c r="AD687" s="172"/>
      <c r="AE687" s="172"/>
      <c r="AF687" s="172"/>
      <c r="AG687" s="172"/>
      <c r="AH687" s="172"/>
      <c r="AI687" s="172"/>
      <c r="AJ687" s="172"/>
      <c r="AK687" s="172"/>
      <c r="AL687" s="172"/>
      <c r="AM687" s="172"/>
      <c r="AN687" s="172"/>
      <c r="AO687" s="172"/>
      <c r="AP687" s="172"/>
    </row>
    <row r="688" spans="1:42">
      <c r="A688" s="174"/>
      <c r="B688" s="174"/>
      <c r="C688" s="174"/>
      <c r="D688" s="172"/>
      <c r="E688" s="172"/>
      <c r="F688" s="172"/>
      <c r="G688" s="172"/>
      <c r="H688" s="172"/>
      <c r="I688" s="172"/>
      <c r="J688" s="172"/>
      <c r="K688" s="172"/>
      <c r="L688" s="172"/>
      <c r="M688" s="172"/>
      <c r="N688" s="172"/>
      <c r="O688" s="172"/>
      <c r="P688" s="172"/>
      <c r="Q688" s="172"/>
      <c r="R688" s="172"/>
      <c r="S688" s="172"/>
      <c r="T688" s="172"/>
      <c r="U688" s="172"/>
      <c r="V688" s="172"/>
      <c r="W688" s="172"/>
      <c r="X688" s="172"/>
      <c r="Y688" s="172"/>
      <c r="Z688" s="172"/>
      <c r="AA688" s="172"/>
      <c r="AB688" s="172"/>
      <c r="AC688" s="172"/>
      <c r="AD688" s="172"/>
      <c r="AE688" s="172"/>
      <c r="AF688" s="172"/>
      <c r="AG688" s="172"/>
      <c r="AH688" s="172"/>
      <c r="AI688" s="172"/>
      <c r="AJ688" s="172"/>
      <c r="AK688" s="172"/>
      <c r="AL688" s="172"/>
      <c r="AM688" s="172"/>
      <c r="AN688" s="172"/>
      <c r="AO688" s="172"/>
      <c r="AP688" s="172"/>
    </row>
    <row r="689" spans="1:42">
      <c r="A689" s="174"/>
      <c r="B689" s="174"/>
      <c r="C689" s="174"/>
      <c r="D689" s="172"/>
      <c r="E689" s="172"/>
      <c r="F689" s="172"/>
      <c r="G689" s="172"/>
      <c r="H689" s="172"/>
      <c r="I689" s="172"/>
      <c r="J689" s="172"/>
      <c r="K689" s="172"/>
      <c r="L689" s="172"/>
      <c r="M689" s="172"/>
      <c r="N689" s="172"/>
      <c r="O689" s="172"/>
      <c r="P689" s="172"/>
      <c r="Q689" s="172"/>
      <c r="R689" s="172"/>
      <c r="S689" s="172"/>
      <c r="T689" s="172"/>
      <c r="U689" s="172"/>
      <c r="V689" s="172"/>
      <c r="W689" s="172"/>
      <c r="X689" s="172"/>
      <c r="Y689" s="172"/>
      <c r="Z689" s="172"/>
      <c r="AA689" s="172"/>
      <c r="AB689" s="172"/>
      <c r="AC689" s="172"/>
      <c r="AD689" s="172"/>
      <c r="AE689" s="172"/>
      <c r="AF689" s="172"/>
      <c r="AG689" s="172"/>
      <c r="AH689" s="172"/>
      <c r="AI689" s="172"/>
      <c r="AJ689" s="172"/>
      <c r="AK689" s="172"/>
      <c r="AL689" s="172"/>
      <c r="AM689" s="172"/>
      <c r="AN689" s="172"/>
      <c r="AO689" s="172"/>
      <c r="AP689" s="172"/>
    </row>
    <row r="690" spans="1:42">
      <c r="A690" s="174"/>
      <c r="B690" s="174"/>
      <c r="C690" s="174"/>
      <c r="D690" s="172"/>
      <c r="E690" s="172"/>
      <c r="F690" s="172"/>
      <c r="G690" s="172"/>
      <c r="H690" s="172"/>
      <c r="I690" s="172"/>
      <c r="J690" s="172"/>
      <c r="K690" s="172"/>
      <c r="L690" s="172"/>
      <c r="M690" s="172"/>
      <c r="N690" s="172"/>
      <c r="O690" s="172"/>
      <c r="P690" s="172"/>
      <c r="Q690" s="172"/>
      <c r="R690" s="172"/>
      <c r="S690" s="172"/>
      <c r="T690" s="172"/>
      <c r="U690" s="172"/>
      <c r="V690" s="172"/>
      <c r="W690" s="172"/>
      <c r="X690" s="172"/>
      <c r="Y690" s="172"/>
      <c r="Z690" s="172"/>
      <c r="AA690" s="172"/>
      <c r="AB690" s="172"/>
      <c r="AC690" s="172"/>
      <c r="AD690" s="172"/>
      <c r="AE690" s="172"/>
      <c r="AF690" s="172"/>
      <c r="AG690" s="172"/>
      <c r="AH690" s="172"/>
      <c r="AI690" s="172"/>
      <c r="AJ690" s="172"/>
      <c r="AK690" s="172"/>
      <c r="AL690" s="172"/>
      <c r="AM690" s="172"/>
      <c r="AN690" s="172"/>
      <c r="AO690" s="172"/>
      <c r="AP690" s="172"/>
    </row>
    <row r="691" spans="1:42">
      <c r="A691" s="174"/>
      <c r="B691" s="174"/>
      <c r="C691" s="174"/>
      <c r="D691" s="172"/>
      <c r="E691" s="172"/>
      <c r="F691" s="172"/>
      <c r="G691" s="172"/>
      <c r="H691" s="172"/>
      <c r="I691" s="172"/>
      <c r="J691" s="172"/>
      <c r="K691" s="172"/>
      <c r="L691" s="172"/>
      <c r="M691" s="172"/>
      <c r="N691" s="172"/>
      <c r="O691" s="172"/>
      <c r="P691" s="172"/>
      <c r="Q691" s="172"/>
      <c r="R691" s="172"/>
      <c r="S691" s="172"/>
      <c r="T691" s="172"/>
      <c r="U691" s="172"/>
      <c r="V691" s="172"/>
      <c r="W691" s="172"/>
      <c r="X691" s="172"/>
      <c r="Y691" s="172"/>
      <c r="Z691" s="172"/>
      <c r="AA691" s="172"/>
      <c r="AB691" s="172"/>
      <c r="AC691" s="172"/>
      <c r="AD691" s="172"/>
      <c r="AE691" s="172"/>
      <c r="AF691" s="172"/>
      <c r="AG691" s="172"/>
      <c r="AH691" s="172"/>
      <c r="AI691" s="172"/>
      <c r="AJ691" s="172"/>
      <c r="AK691" s="172"/>
      <c r="AL691" s="172"/>
      <c r="AM691" s="172"/>
      <c r="AN691" s="172"/>
      <c r="AO691" s="172"/>
      <c r="AP691" s="172"/>
    </row>
    <row r="692" spans="1:42">
      <c r="A692" s="174"/>
      <c r="B692" s="174"/>
      <c r="C692" s="174"/>
      <c r="D692" s="172"/>
      <c r="E692" s="172"/>
      <c r="F692" s="172"/>
      <c r="G692" s="172"/>
      <c r="H692" s="172"/>
      <c r="I692" s="172"/>
      <c r="J692" s="172"/>
      <c r="K692" s="172"/>
      <c r="L692" s="172"/>
      <c r="M692" s="172"/>
      <c r="N692" s="172"/>
      <c r="O692" s="172"/>
      <c r="P692" s="172"/>
      <c r="Q692" s="172"/>
      <c r="R692" s="172"/>
      <c r="S692" s="172"/>
      <c r="T692" s="172"/>
      <c r="U692" s="172"/>
      <c r="V692" s="172"/>
      <c r="W692" s="172"/>
      <c r="X692" s="172"/>
      <c r="Y692" s="172"/>
      <c r="Z692" s="172"/>
      <c r="AA692" s="172"/>
      <c r="AB692" s="172"/>
      <c r="AC692" s="172"/>
      <c r="AD692" s="172"/>
      <c r="AE692" s="172"/>
      <c r="AF692" s="172"/>
      <c r="AG692" s="172"/>
      <c r="AH692" s="172"/>
      <c r="AI692" s="172"/>
      <c r="AJ692" s="172"/>
      <c r="AK692" s="172"/>
      <c r="AL692" s="172"/>
      <c r="AM692" s="172"/>
      <c r="AN692" s="172"/>
      <c r="AO692" s="172"/>
      <c r="AP692" s="172"/>
    </row>
    <row r="693" spans="1:42">
      <c r="A693" s="174"/>
      <c r="B693" s="174"/>
      <c r="C693" s="174"/>
      <c r="D693" s="172"/>
      <c r="E693" s="172"/>
      <c r="F693" s="172"/>
      <c r="G693" s="172"/>
      <c r="H693" s="172"/>
      <c r="I693" s="172"/>
      <c r="J693" s="172"/>
      <c r="K693" s="172"/>
      <c r="L693" s="172"/>
      <c r="M693" s="172"/>
      <c r="N693" s="172"/>
      <c r="O693" s="172"/>
      <c r="P693" s="172"/>
      <c r="Q693" s="172"/>
      <c r="R693" s="172"/>
      <c r="S693" s="172"/>
      <c r="T693" s="172"/>
      <c r="U693" s="172"/>
      <c r="V693" s="172"/>
      <c r="W693" s="172"/>
      <c r="X693" s="172"/>
      <c r="Y693" s="172"/>
      <c r="Z693" s="172"/>
      <c r="AA693" s="172"/>
      <c r="AB693" s="172"/>
      <c r="AC693" s="172"/>
      <c r="AD693" s="172"/>
      <c r="AE693" s="172"/>
      <c r="AF693" s="172"/>
      <c r="AG693" s="172"/>
      <c r="AH693" s="172"/>
      <c r="AI693" s="172"/>
      <c r="AJ693" s="172"/>
      <c r="AK693" s="172"/>
      <c r="AL693" s="172"/>
      <c r="AM693" s="172"/>
      <c r="AN693" s="172"/>
      <c r="AO693" s="172"/>
      <c r="AP693" s="172"/>
    </row>
    <row r="694" spans="1:42">
      <c r="A694" s="174"/>
      <c r="B694" s="174"/>
      <c r="C694" s="174"/>
      <c r="D694" s="172"/>
      <c r="E694" s="172"/>
      <c r="F694" s="172"/>
      <c r="G694" s="172"/>
      <c r="H694" s="172"/>
      <c r="I694" s="172"/>
      <c r="J694" s="172"/>
      <c r="K694" s="172"/>
      <c r="L694" s="172"/>
      <c r="M694" s="172"/>
      <c r="N694" s="172"/>
      <c r="O694" s="172"/>
      <c r="P694" s="172"/>
      <c r="Q694" s="172"/>
      <c r="R694" s="172"/>
      <c r="S694" s="172"/>
      <c r="T694" s="172"/>
      <c r="U694" s="172"/>
      <c r="V694" s="172"/>
      <c r="W694" s="172"/>
      <c r="X694" s="172"/>
      <c r="Y694" s="172"/>
      <c r="Z694" s="172"/>
      <c r="AA694" s="172"/>
      <c r="AB694" s="172"/>
      <c r="AC694" s="172"/>
      <c r="AD694" s="172"/>
      <c r="AE694" s="172"/>
      <c r="AF694" s="172"/>
      <c r="AG694" s="172"/>
      <c r="AH694" s="172"/>
      <c r="AI694" s="172"/>
      <c r="AJ694" s="172"/>
      <c r="AK694" s="172"/>
      <c r="AL694" s="172"/>
      <c r="AM694" s="172"/>
      <c r="AN694" s="172"/>
      <c r="AO694" s="172"/>
      <c r="AP694" s="172"/>
    </row>
    <row r="695" spans="1:42">
      <c r="A695" s="174"/>
      <c r="B695" s="174"/>
      <c r="C695" s="174"/>
      <c r="D695" s="172"/>
      <c r="E695" s="172"/>
      <c r="F695" s="172"/>
      <c r="G695" s="172"/>
      <c r="H695" s="172"/>
      <c r="I695" s="172"/>
      <c r="J695" s="172"/>
      <c r="K695" s="172"/>
      <c r="L695" s="172"/>
      <c r="M695" s="172"/>
      <c r="N695" s="172"/>
      <c r="O695" s="172"/>
      <c r="P695" s="172"/>
      <c r="Q695" s="172"/>
      <c r="R695" s="172"/>
      <c r="S695" s="172"/>
      <c r="T695" s="172"/>
      <c r="U695" s="172"/>
      <c r="V695" s="172"/>
      <c r="W695" s="172"/>
      <c r="X695" s="172"/>
      <c r="Y695" s="172"/>
      <c r="Z695" s="172"/>
      <c r="AA695" s="172"/>
      <c r="AB695" s="172"/>
      <c r="AC695" s="172"/>
      <c r="AD695" s="172"/>
      <c r="AE695" s="172"/>
      <c r="AF695" s="172"/>
      <c r="AG695" s="172"/>
      <c r="AH695" s="172"/>
      <c r="AI695" s="172"/>
      <c r="AJ695" s="172"/>
      <c r="AK695" s="172"/>
      <c r="AL695" s="172"/>
      <c r="AM695" s="172"/>
      <c r="AN695" s="172"/>
      <c r="AO695" s="172"/>
      <c r="AP695" s="172"/>
    </row>
    <row r="696" spans="1:42">
      <c r="A696" s="174"/>
      <c r="B696" s="174"/>
      <c r="C696" s="174"/>
      <c r="D696" s="172"/>
      <c r="E696" s="172"/>
      <c r="F696" s="172"/>
      <c r="G696" s="172"/>
      <c r="H696" s="172"/>
      <c r="I696" s="172"/>
      <c r="J696" s="172"/>
      <c r="K696" s="172"/>
      <c r="L696" s="172"/>
      <c r="M696" s="172"/>
      <c r="N696" s="172"/>
      <c r="O696" s="172"/>
      <c r="P696" s="172"/>
      <c r="Q696" s="172"/>
      <c r="R696" s="172"/>
      <c r="S696" s="172"/>
      <c r="T696" s="172"/>
      <c r="U696" s="172"/>
      <c r="V696" s="172"/>
      <c r="W696" s="172"/>
      <c r="X696" s="172"/>
      <c r="Y696" s="172"/>
      <c r="Z696" s="172"/>
      <c r="AA696" s="172"/>
      <c r="AB696" s="172"/>
      <c r="AC696" s="172"/>
      <c r="AD696" s="172"/>
      <c r="AE696" s="172"/>
      <c r="AF696" s="172"/>
      <c r="AG696" s="172"/>
      <c r="AH696" s="172"/>
      <c r="AI696" s="172"/>
      <c r="AJ696" s="172"/>
      <c r="AK696" s="172"/>
      <c r="AL696" s="172"/>
      <c r="AM696" s="172"/>
      <c r="AN696" s="172"/>
      <c r="AO696" s="172"/>
      <c r="AP696" s="172"/>
    </row>
    <row r="697" spans="1:42">
      <c r="A697" s="174"/>
      <c r="B697" s="174"/>
      <c r="C697" s="174"/>
      <c r="D697" s="172"/>
      <c r="E697" s="172"/>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row>
    <row r="698" spans="1:42">
      <c r="A698" s="174"/>
      <c r="B698" s="174"/>
      <c r="C698" s="174"/>
      <c r="D698" s="172"/>
      <c r="E698" s="172"/>
      <c r="F698" s="172"/>
      <c r="G698" s="172"/>
      <c r="H698" s="172"/>
      <c r="I698" s="172"/>
      <c r="J698" s="172"/>
      <c r="K698" s="172"/>
      <c r="L698" s="172"/>
      <c r="M698" s="172"/>
      <c r="N698" s="172"/>
      <c r="O698" s="172"/>
      <c r="P698" s="172"/>
      <c r="Q698" s="172"/>
      <c r="R698" s="172"/>
      <c r="S698" s="172"/>
      <c r="T698" s="172"/>
      <c r="U698" s="172"/>
      <c r="V698" s="172"/>
      <c r="W698" s="172"/>
      <c r="X698" s="172"/>
      <c r="Y698" s="172"/>
      <c r="Z698" s="172"/>
      <c r="AA698" s="172"/>
      <c r="AB698" s="172"/>
      <c r="AC698" s="172"/>
      <c r="AD698" s="172"/>
      <c r="AE698" s="172"/>
      <c r="AF698" s="172"/>
      <c r="AG698" s="172"/>
      <c r="AH698" s="172"/>
      <c r="AI698" s="172"/>
      <c r="AJ698" s="172"/>
      <c r="AK698" s="172"/>
      <c r="AL698" s="172"/>
      <c r="AM698" s="172"/>
      <c r="AN698" s="172"/>
      <c r="AO698" s="172"/>
      <c r="AP698" s="172"/>
    </row>
    <row r="699" spans="1:42">
      <c r="A699" s="174"/>
      <c r="B699" s="174"/>
      <c r="C699" s="174"/>
      <c r="D699" s="172"/>
      <c r="E699" s="172"/>
      <c r="F699" s="172"/>
      <c r="G699" s="172"/>
      <c r="H699" s="172"/>
      <c r="I699" s="172"/>
      <c r="J699" s="172"/>
      <c r="K699" s="172"/>
      <c r="L699" s="172"/>
      <c r="M699" s="172"/>
      <c r="N699" s="172"/>
      <c r="O699" s="172"/>
      <c r="P699" s="172"/>
      <c r="Q699" s="172"/>
      <c r="R699" s="172"/>
      <c r="S699" s="172"/>
      <c r="T699" s="172"/>
      <c r="U699" s="172"/>
      <c r="V699" s="172"/>
      <c r="W699" s="172"/>
      <c r="X699" s="172"/>
      <c r="Y699" s="172"/>
      <c r="Z699" s="172"/>
      <c r="AA699" s="172"/>
      <c r="AB699" s="172"/>
      <c r="AC699" s="172"/>
      <c r="AD699" s="172"/>
      <c r="AE699" s="172"/>
      <c r="AF699" s="172"/>
      <c r="AG699" s="172"/>
      <c r="AH699" s="172"/>
      <c r="AI699" s="172"/>
      <c r="AJ699" s="172"/>
      <c r="AK699" s="172"/>
      <c r="AL699" s="172"/>
      <c r="AM699" s="172"/>
      <c r="AN699" s="172"/>
      <c r="AO699" s="172"/>
      <c r="AP699" s="172"/>
    </row>
    <row r="700" spans="1:42">
      <c r="A700" s="174"/>
      <c r="B700" s="174"/>
      <c r="C700" s="174"/>
      <c r="D700" s="172"/>
      <c r="E700" s="172"/>
      <c r="F700" s="172"/>
      <c r="G700" s="172"/>
      <c r="H700" s="172"/>
      <c r="I700" s="172"/>
      <c r="J700" s="172"/>
      <c r="K700" s="172"/>
      <c r="L700" s="172"/>
      <c r="M700" s="172"/>
      <c r="N700" s="172"/>
      <c r="O700" s="172"/>
      <c r="P700" s="172"/>
      <c r="Q700" s="172"/>
      <c r="R700" s="172"/>
      <c r="S700" s="172"/>
      <c r="T700" s="172"/>
      <c r="U700" s="172"/>
      <c r="V700" s="172"/>
      <c r="W700" s="172"/>
      <c r="X700" s="172"/>
      <c r="Y700" s="172"/>
      <c r="Z700" s="172"/>
      <c r="AA700" s="172"/>
      <c r="AB700" s="172"/>
      <c r="AC700" s="172"/>
      <c r="AD700" s="172"/>
      <c r="AE700" s="172"/>
      <c r="AF700" s="172"/>
      <c r="AG700" s="172"/>
      <c r="AH700" s="172"/>
      <c r="AI700" s="172"/>
      <c r="AJ700" s="172"/>
      <c r="AK700" s="172"/>
      <c r="AL700" s="172"/>
      <c r="AM700" s="172"/>
      <c r="AN700" s="172"/>
      <c r="AO700" s="172"/>
      <c r="AP700" s="172"/>
    </row>
    <row r="701" spans="1:42">
      <c r="A701" s="174"/>
      <c r="B701" s="174"/>
      <c r="C701" s="174"/>
      <c r="D701" s="172"/>
      <c r="E701" s="172"/>
      <c r="F701" s="172"/>
      <c r="G701" s="172"/>
      <c r="H701" s="172"/>
      <c r="I701" s="172"/>
      <c r="J701" s="172"/>
      <c r="K701" s="172"/>
      <c r="L701" s="172"/>
      <c r="M701" s="172"/>
      <c r="N701" s="172"/>
      <c r="O701" s="172"/>
      <c r="P701" s="172"/>
      <c r="Q701" s="172"/>
      <c r="R701" s="172"/>
      <c r="S701" s="172"/>
      <c r="T701" s="172"/>
      <c r="U701" s="172"/>
      <c r="V701" s="172"/>
      <c r="W701" s="172"/>
      <c r="X701" s="172"/>
      <c r="Y701" s="172"/>
      <c r="Z701" s="172"/>
      <c r="AA701" s="172"/>
      <c r="AB701" s="172"/>
      <c r="AC701" s="172"/>
      <c r="AD701" s="172"/>
      <c r="AE701" s="172"/>
      <c r="AF701" s="172"/>
      <c r="AG701" s="172"/>
      <c r="AH701" s="172"/>
      <c r="AI701" s="172"/>
      <c r="AJ701" s="172"/>
      <c r="AK701" s="172"/>
      <c r="AL701" s="172"/>
      <c r="AM701" s="172"/>
      <c r="AN701" s="172"/>
      <c r="AO701" s="172"/>
      <c r="AP701" s="172"/>
    </row>
    <row r="702" spans="1:42">
      <c r="A702" s="174"/>
      <c r="B702" s="174"/>
      <c r="C702" s="174"/>
      <c r="D702" s="172"/>
      <c r="E702" s="172"/>
      <c r="F702" s="172"/>
      <c r="G702" s="172"/>
      <c r="H702" s="172"/>
      <c r="I702" s="172"/>
      <c r="J702" s="172"/>
      <c r="K702" s="172"/>
      <c r="L702" s="172"/>
      <c r="M702" s="172"/>
      <c r="N702" s="172"/>
      <c r="O702" s="172"/>
      <c r="P702" s="172"/>
      <c r="Q702" s="172"/>
      <c r="R702" s="172"/>
      <c r="S702" s="172"/>
      <c r="T702" s="172"/>
      <c r="U702" s="172"/>
      <c r="V702" s="172"/>
      <c r="W702" s="172"/>
      <c r="X702" s="172"/>
      <c r="Y702" s="172"/>
      <c r="Z702" s="172"/>
      <c r="AA702" s="172"/>
      <c r="AB702" s="172"/>
      <c r="AC702" s="172"/>
      <c r="AD702" s="172"/>
      <c r="AE702" s="172"/>
      <c r="AF702" s="172"/>
      <c r="AG702" s="172"/>
      <c r="AH702" s="172"/>
      <c r="AI702" s="172"/>
      <c r="AJ702" s="172"/>
      <c r="AK702" s="172"/>
      <c r="AL702" s="172"/>
      <c r="AM702" s="172"/>
      <c r="AN702" s="172"/>
      <c r="AO702" s="172"/>
      <c r="AP702" s="172"/>
    </row>
    <row r="703" spans="1:42">
      <c r="A703" s="174"/>
      <c r="B703" s="174"/>
      <c r="C703" s="174"/>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2"/>
      <c r="AD703" s="172"/>
      <c r="AE703" s="172"/>
      <c r="AF703" s="172"/>
      <c r="AG703" s="172"/>
      <c r="AH703" s="172"/>
      <c r="AI703" s="172"/>
      <c r="AJ703" s="172"/>
      <c r="AK703" s="172"/>
      <c r="AL703" s="172"/>
      <c r="AM703" s="172"/>
      <c r="AN703" s="172"/>
      <c r="AO703" s="172"/>
      <c r="AP703" s="172"/>
    </row>
    <row r="704" spans="1:42">
      <c r="A704" s="174"/>
      <c r="B704" s="174"/>
      <c r="C704" s="174"/>
      <c r="D704" s="172"/>
      <c r="E704" s="172"/>
      <c r="F704" s="172"/>
      <c r="G704" s="172"/>
      <c r="H704" s="172"/>
      <c r="I704" s="172"/>
      <c r="J704" s="172"/>
      <c r="K704" s="172"/>
      <c r="L704" s="172"/>
      <c r="M704" s="172"/>
      <c r="N704" s="172"/>
      <c r="O704" s="172"/>
      <c r="P704" s="172"/>
      <c r="Q704" s="172"/>
      <c r="R704" s="172"/>
      <c r="S704" s="172"/>
      <c r="T704" s="172"/>
      <c r="U704" s="172"/>
      <c r="V704" s="172"/>
      <c r="W704" s="172"/>
      <c r="X704" s="172"/>
      <c r="Y704" s="172"/>
      <c r="Z704" s="172"/>
      <c r="AA704" s="172"/>
      <c r="AB704" s="172"/>
      <c r="AC704" s="172"/>
      <c r="AD704" s="172"/>
      <c r="AE704" s="172"/>
      <c r="AF704" s="172"/>
      <c r="AG704" s="172"/>
      <c r="AH704" s="172"/>
      <c r="AI704" s="172"/>
      <c r="AJ704" s="172"/>
      <c r="AK704" s="172"/>
      <c r="AL704" s="172"/>
      <c r="AM704" s="172"/>
      <c r="AN704" s="172"/>
      <c r="AO704" s="172"/>
      <c r="AP704" s="172"/>
    </row>
    <row r="705" spans="1:42">
      <c r="A705" s="174"/>
      <c r="B705" s="174"/>
      <c r="C705" s="174"/>
      <c r="D705" s="172"/>
      <c r="E705" s="172"/>
      <c r="F705" s="172"/>
      <c r="G705" s="172"/>
      <c r="H705" s="172"/>
      <c r="I705" s="172"/>
      <c r="J705" s="172"/>
      <c r="K705" s="172"/>
      <c r="L705" s="172"/>
      <c r="M705" s="172"/>
      <c r="N705" s="172"/>
      <c r="O705" s="172"/>
      <c r="P705" s="172"/>
      <c r="Q705" s="172"/>
      <c r="R705" s="172"/>
      <c r="S705" s="172"/>
      <c r="T705" s="172"/>
      <c r="U705" s="172"/>
      <c r="V705" s="172"/>
      <c r="W705" s="172"/>
      <c r="X705" s="172"/>
      <c r="Y705" s="172"/>
      <c r="Z705" s="172"/>
      <c r="AA705" s="172"/>
      <c r="AB705" s="172"/>
      <c r="AC705" s="172"/>
      <c r="AD705" s="172"/>
      <c r="AE705" s="172"/>
      <c r="AF705" s="172"/>
      <c r="AG705" s="172"/>
      <c r="AH705" s="172"/>
      <c r="AI705" s="172"/>
      <c r="AJ705" s="172"/>
      <c r="AK705" s="172"/>
      <c r="AL705" s="172"/>
      <c r="AM705" s="172"/>
      <c r="AN705" s="172"/>
      <c r="AO705" s="172"/>
      <c r="AP705" s="172"/>
    </row>
    <row r="706" spans="1:42">
      <c r="A706" s="174"/>
      <c r="B706" s="174"/>
      <c r="C706" s="174"/>
      <c r="D706" s="172"/>
      <c r="E706" s="172"/>
      <c r="F706" s="172"/>
      <c r="G706" s="172"/>
      <c r="H706" s="172"/>
      <c r="I706" s="172"/>
      <c r="J706" s="172"/>
      <c r="K706" s="172"/>
      <c r="L706" s="172"/>
      <c r="M706" s="172"/>
      <c r="N706" s="172"/>
      <c r="O706" s="172"/>
      <c r="P706" s="172"/>
      <c r="Q706" s="172"/>
      <c r="R706" s="172"/>
      <c r="S706" s="172"/>
      <c r="T706" s="172"/>
      <c r="U706" s="172"/>
      <c r="V706" s="172"/>
      <c r="W706" s="172"/>
      <c r="X706" s="172"/>
      <c r="Y706" s="172"/>
      <c r="Z706" s="172"/>
      <c r="AA706" s="172"/>
      <c r="AB706" s="172"/>
      <c r="AC706" s="172"/>
      <c r="AD706" s="172"/>
      <c r="AE706" s="172"/>
      <c r="AF706" s="172"/>
      <c r="AG706" s="172"/>
      <c r="AH706" s="172"/>
      <c r="AI706" s="172"/>
      <c r="AJ706" s="172"/>
      <c r="AK706" s="172"/>
      <c r="AL706" s="172"/>
      <c r="AM706" s="172"/>
      <c r="AN706" s="172"/>
      <c r="AO706" s="172"/>
      <c r="AP706" s="172"/>
    </row>
    <row r="707" spans="1:42">
      <c r="A707" s="174"/>
      <c r="B707" s="174"/>
      <c r="C707" s="174"/>
      <c r="D707" s="172"/>
      <c r="E707" s="172"/>
      <c r="F707" s="172"/>
      <c r="G707" s="172"/>
      <c r="H707" s="172"/>
      <c r="I707" s="172"/>
      <c r="J707" s="172"/>
      <c r="K707" s="172"/>
      <c r="L707" s="172"/>
      <c r="M707" s="172"/>
      <c r="N707" s="172"/>
      <c r="O707" s="172"/>
      <c r="P707" s="172"/>
      <c r="Q707" s="172"/>
      <c r="R707" s="172"/>
      <c r="S707" s="172"/>
      <c r="T707" s="172"/>
      <c r="U707" s="172"/>
      <c r="V707" s="172"/>
      <c r="W707" s="172"/>
      <c r="X707" s="172"/>
      <c r="Y707" s="172"/>
      <c r="Z707" s="172"/>
      <c r="AA707" s="172"/>
      <c r="AB707" s="172"/>
      <c r="AC707" s="172"/>
      <c r="AD707" s="172"/>
      <c r="AE707" s="172"/>
      <c r="AF707" s="172"/>
      <c r="AG707" s="172"/>
      <c r="AH707" s="172"/>
      <c r="AI707" s="172"/>
      <c r="AJ707" s="172"/>
      <c r="AK707" s="172"/>
      <c r="AL707" s="172"/>
      <c r="AM707" s="172"/>
      <c r="AN707" s="172"/>
      <c r="AO707" s="172"/>
      <c r="AP707" s="172"/>
    </row>
    <row r="708" spans="1:42">
      <c r="A708" s="174"/>
      <c r="B708" s="174"/>
      <c r="C708" s="174"/>
      <c r="D708" s="172"/>
      <c r="E708" s="172"/>
      <c r="F708" s="172"/>
      <c r="G708" s="172"/>
      <c r="H708" s="172"/>
      <c r="I708" s="172"/>
      <c r="J708" s="172"/>
      <c r="K708" s="172"/>
      <c r="L708" s="172"/>
      <c r="M708" s="172"/>
      <c r="N708" s="172"/>
      <c r="O708" s="172"/>
      <c r="P708" s="172"/>
      <c r="Q708" s="172"/>
      <c r="R708" s="172"/>
      <c r="S708" s="172"/>
      <c r="T708" s="172"/>
      <c r="U708" s="172"/>
      <c r="V708" s="172"/>
      <c r="W708" s="172"/>
      <c r="X708" s="172"/>
      <c r="Y708" s="172"/>
      <c r="Z708" s="172"/>
      <c r="AA708" s="172"/>
      <c r="AB708" s="172"/>
      <c r="AC708" s="172"/>
      <c r="AD708" s="172"/>
      <c r="AE708" s="172"/>
      <c r="AF708" s="172"/>
      <c r="AG708" s="172"/>
      <c r="AH708" s="172"/>
      <c r="AI708" s="172"/>
      <c r="AJ708" s="172"/>
      <c r="AK708" s="172"/>
      <c r="AL708" s="172"/>
      <c r="AM708" s="172"/>
      <c r="AN708" s="172"/>
      <c r="AO708" s="172"/>
      <c r="AP708" s="172"/>
    </row>
    <row r="709" spans="1:42">
      <c r="A709" s="174"/>
      <c r="B709" s="174"/>
      <c r="C709" s="174"/>
      <c r="D709" s="172"/>
      <c r="E709" s="172"/>
      <c r="F709" s="172"/>
      <c r="G709" s="172"/>
      <c r="H709" s="172"/>
      <c r="I709" s="172"/>
      <c r="J709" s="172"/>
      <c r="K709" s="172"/>
      <c r="L709" s="172"/>
      <c r="M709" s="172"/>
      <c r="N709" s="172"/>
      <c r="O709" s="172"/>
      <c r="P709" s="172"/>
      <c r="Q709" s="172"/>
      <c r="R709" s="172"/>
      <c r="S709" s="172"/>
      <c r="T709" s="172"/>
      <c r="U709" s="172"/>
      <c r="V709" s="172"/>
      <c r="W709" s="172"/>
      <c r="X709" s="172"/>
      <c r="Y709" s="172"/>
      <c r="Z709" s="172"/>
      <c r="AA709" s="172"/>
      <c r="AB709" s="172"/>
      <c r="AC709" s="172"/>
      <c r="AD709" s="172"/>
      <c r="AE709" s="172"/>
      <c r="AF709" s="172"/>
      <c r="AG709" s="172"/>
      <c r="AH709" s="172"/>
      <c r="AI709" s="172"/>
      <c r="AJ709" s="172"/>
      <c r="AK709" s="172"/>
      <c r="AL709" s="172"/>
      <c r="AM709" s="172"/>
      <c r="AN709" s="172"/>
      <c r="AO709" s="172"/>
      <c r="AP709" s="172"/>
    </row>
    <row r="710" spans="1:42">
      <c r="A710" s="174"/>
      <c r="B710" s="174"/>
      <c r="C710" s="174"/>
      <c r="D710" s="172"/>
      <c r="E710" s="172"/>
      <c r="F710" s="172"/>
      <c r="G710" s="172"/>
      <c r="H710" s="172"/>
      <c r="I710" s="172"/>
      <c r="J710" s="172"/>
      <c r="K710" s="172"/>
      <c r="L710" s="172"/>
      <c r="M710" s="172"/>
      <c r="N710" s="172"/>
      <c r="O710" s="172"/>
      <c r="P710" s="172"/>
      <c r="Q710" s="172"/>
      <c r="R710" s="172"/>
      <c r="S710" s="172"/>
      <c r="T710" s="172"/>
      <c r="U710" s="172"/>
      <c r="V710" s="172"/>
      <c r="W710" s="172"/>
      <c r="X710" s="172"/>
      <c r="Y710" s="172"/>
      <c r="Z710" s="172"/>
      <c r="AA710" s="172"/>
      <c r="AB710" s="172"/>
      <c r="AC710" s="172"/>
      <c r="AD710" s="172"/>
      <c r="AE710" s="172"/>
      <c r="AF710" s="172"/>
      <c r="AG710" s="172"/>
      <c r="AH710" s="172"/>
      <c r="AI710" s="172"/>
      <c r="AJ710" s="172"/>
      <c r="AK710" s="172"/>
      <c r="AL710" s="172"/>
      <c r="AM710" s="172"/>
      <c r="AN710" s="172"/>
      <c r="AO710" s="172"/>
      <c r="AP710" s="172"/>
    </row>
    <row r="711" spans="1:42">
      <c r="A711" s="174"/>
      <c r="B711" s="174"/>
      <c r="C711" s="174"/>
      <c r="D711" s="172"/>
      <c r="E711" s="172"/>
      <c r="F711" s="172"/>
      <c r="G711" s="172"/>
      <c r="H711" s="172"/>
      <c r="I711" s="172"/>
      <c r="J711" s="172"/>
      <c r="K711" s="172"/>
      <c r="L711" s="172"/>
      <c r="M711" s="172"/>
      <c r="N711" s="172"/>
      <c r="O711" s="172"/>
      <c r="P711" s="172"/>
      <c r="Q711" s="172"/>
      <c r="R711" s="172"/>
      <c r="S711" s="172"/>
      <c r="T711" s="172"/>
      <c r="U711" s="172"/>
      <c r="V711" s="172"/>
      <c r="W711" s="172"/>
      <c r="X711" s="172"/>
      <c r="Y711" s="172"/>
      <c r="Z711" s="172"/>
      <c r="AA711" s="172"/>
      <c r="AB711" s="172"/>
      <c r="AC711" s="172"/>
      <c r="AD711" s="172"/>
      <c r="AE711" s="172"/>
      <c r="AF711" s="172"/>
      <c r="AG711" s="172"/>
      <c r="AH711" s="172"/>
      <c r="AI711" s="172"/>
      <c r="AJ711" s="172"/>
      <c r="AK711" s="172"/>
      <c r="AL711" s="172"/>
      <c r="AM711" s="172"/>
      <c r="AN711" s="172"/>
      <c r="AO711" s="172"/>
      <c r="AP711" s="172"/>
    </row>
    <row r="712" spans="1:42">
      <c r="A712" s="174"/>
      <c r="B712" s="174"/>
      <c r="C712" s="174"/>
      <c r="D712" s="172"/>
      <c r="E712" s="172"/>
      <c r="F712" s="172"/>
      <c r="G712" s="172"/>
      <c r="H712" s="172"/>
      <c r="I712" s="172"/>
      <c r="J712" s="172"/>
      <c r="K712" s="172"/>
      <c r="L712" s="172"/>
      <c r="M712" s="172"/>
      <c r="N712" s="172"/>
      <c r="O712" s="172"/>
      <c r="P712" s="172"/>
      <c r="Q712" s="172"/>
      <c r="R712" s="172"/>
      <c r="S712" s="172"/>
      <c r="T712" s="172"/>
      <c r="U712" s="172"/>
      <c r="V712" s="172"/>
      <c r="W712" s="172"/>
      <c r="X712" s="172"/>
      <c r="Y712" s="172"/>
      <c r="Z712" s="172"/>
      <c r="AA712" s="172"/>
      <c r="AB712" s="172"/>
      <c r="AC712" s="172"/>
      <c r="AD712" s="172"/>
      <c r="AE712" s="172"/>
      <c r="AF712" s="172"/>
      <c r="AG712" s="172"/>
      <c r="AH712" s="172"/>
      <c r="AI712" s="172"/>
      <c r="AJ712" s="172"/>
      <c r="AK712" s="172"/>
      <c r="AL712" s="172"/>
      <c r="AM712" s="172"/>
      <c r="AN712" s="172"/>
      <c r="AO712" s="172"/>
      <c r="AP712" s="172"/>
    </row>
    <row r="713" spans="1:42">
      <c r="A713" s="174"/>
      <c r="B713" s="174"/>
      <c r="C713" s="174"/>
      <c r="D713" s="172"/>
      <c r="E713" s="172"/>
      <c r="F713" s="172"/>
      <c r="G713" s="172"/>
      <c r="H713" s="172"/>
      <c r="I713" s="172"/>
      <c r="J713" s="172"/>
      <c r="K713" s="172"/>
      <c r="L713" s="172"/>
      <c r="M713" s="172"/>
      <c r="N713" s="172"/>
      <c r="O713" s="172"/>
      <c r="P713" s="172"/>
      <c r="Q713" s="172"/>
      <c r="R713" s="172"/>
      <c r="S713" s="172"/>
      <c r="T713" s="172"/>
      <c r="U713" s="172"/>
      <c r="V713" s="172"/>
      <c r="W713" s="172"/>
      <c r="X713" s="172"/>
      <c r="Y713" s="172"/>
      <c r="Z713" s="172"/>
      <c r="AA713" s="172"/>
      <c r="AB713" s="172"/>
      <c r="AC713" s="172"/>
      <c r="AD713" s="172"/>
      <c r="AE713" s="172"/>
      <c r="AF713" s="172"/>
      <c r="AG713" s="172"/>
      <c r="AH713" s="172"/>
      <c r="AI713" s="172"/>
      <c r="AJ713" s="172"/>
      <c r="AK713" s="172"/>
      <c r="AL713" s="172"/>
      <c r="AM713" s="172"/>
      <c r="AN713" s="172"/>
      <c r="AO713" s="172"/>
      <c r="AP713" s="172"/>
    </row>
    <row r="714" spans="1:42">
      <c r="A714" s="174"/>
      <c r="B714" s="174"/>
      <c r="C714" s="174"/>
      <c r="D714" s="172"/>
      <c r="E714" s="172"/>
      <c r="F714" s="172"/>
      <c r="G714" s="172"/>
      <c r="H714" s="172"/>
      <c r="I714" s="172"/>
      <c r="J714" s="172"/>
      <c r="K714" s="172"/>
      <c r="L714" s="172"/>
      <c r="M714" s="172"/>
      <c r="N714" s="172"/>
      <c r="O714" s="172"/>
      <c r="P714" s="172"/>
      <c r="Q714" s="172"/>
      <c r="R714" s="172"/>
      <c r="S714" s="172"/>
      <c r="T714" s="172"/>
      <c r="U714" s="172"/>
      <c r="V714" s="172"/>
      <c r="W714" s="172"/>
      <c r="X714" s="172"/>
      <c r="Y714" s="172"/>
      <c r="Z714" s="172"/>
      <c r="AA714" s="172"/>
      <c r="AB714" s="172"/>
      <c r="AC714" s="172"/>
      <c r="AD714" s="172"/>
      <c r="AE714" s="172"/>
      <c r="AF714" s="172"/>
      <c r="AG714" s="172"/>
      <c r="AH714" s="172"/>
      <c r="AI714" s="172"/>
      <c r="AJ714" s="172"/>
      <c r="AK714" s="172"/>
      <c r="AL714" s="172"/>
      <c r="AM714" s="172"/>
      <c r="AN714" s="172"/>
      <c r="AO714" s="172"/>
      <c r="AP714" s="172"/>
    </row>
    <row r="715" spans="1:42">
      <c r="A715" s="174"/>
      <c r="B715" s="174"/>
      <c r="C715" s="174"/>
      <c r="D715" s="172"/>
      <c r="E715" s="172"/>
      <c r="F715" s="172"/>
      <c r="G715" s="172"/>
      <c r="H715" s="172"/>
      <c r="I715" s="172"/>
      <c r="J715" s="172"/>
      <c r="K715" s="172"/>
      <c r="L715" s="172"/>
      <c r="M715" s="172"/>
      <c r="N715" s="172"/>
      <c r="O715" s="172"/>
      <c r="P715" s="172"/>
      <c r="Q715" s="172"/>
      <c r="R715" s="172"/>
      <c r="S715" s="172"/>
      <c r="T715" s="172"/>
      <c r="U715" s="172"/>
      <c r="V715" s="172"/>
      <c r="W715" s="172"/>
      <c r="X715" s="172"/>
      <c r="Y715" s="172"/>
      <c r="Z715" s="172"/>
      <c r="AA715" s="172"/>
      <c r="AB715" s="172"/>
      <c r="AC715" s="172"/>
      <c r="AD715" s="172"/>
      <c r="AE715" s="172"/>
      <c r="AF715" s="172"/>
      <c r="AG715" s="172"/>
      <c r="AH715" s="172"/>
      <c r="AI715" s="172"/>
      <c r="AJ715" s="172"/>
      <c r="AK715" s="172"/>
      <c r="AL715" s="172"/>
      <c r="AM715" s="172"/>
      <c r="AN715" s="172"/>
      <c r="AO715" s="172"/>
      <c r="AP715" s="172"/>
    </row>
    <row r="716" spans="1:42">
      <c r="A716" s="174"/>
      <c r="B716" s="174"/>
      <c r="C716" s="174"/>
      <c r="D716" s="172"/>
      <c r="E716" s="172"/>
      <c r="F716" s="172"/>
      <c r="G716" s="172"/>
      <c r="H716" s="172"/>
      <c r="I716" s="172"/>
      <c r="J716" s="172"/>
      <c r="K716" s="172"/>
      <c r="L716" s="172"/>
      <c r="M716" s="172"/>
      <c r="N716" s="172"/>
      <c r="O716" s="172"/>
      <c r="P716" s="172"/>
      <c r="Q716" s="172"/>
      <c r="R716" s="172"/>
      <c r="S716" s="172"/>
      <c r="T716" s="172"/>
      <c r="U716" s="172"/>
      <c r="V716" s="172"/>
      <c r="W716" s="172"/>
      <c r="X716" s="172"/>
      <c r="Y716" s="172"/>
      <c r="Z716" s="172"/>
      <c r="AA716" s="172"/>
      <c r="AB716" s="172"/>
      <c r="AC716" s="172"/>
      <c r="AD716" s="172"/>
      <c r="AE716" s="172"/>
      <c r="AF716" s="172"/>
      <c r="AG716" s="172"/>
      <c r="AH716" s="172"/>
      <c r="AI716" s="172"/>
      <c r="AJ716" s="172"/>
      <c r="AK716" s="172"/>
      <c r="AL716" s="172"/>
      <c r="AM716" s="172"/>
      <c r="AN716" s="172"/>
      <c r="AO716" s="172"/>
      <c r="AP716" s="172"/>
    </row>
    <row r="717" spans="1:42">
      <c r="A717" s="174"/>
      <c r="B717" s="174"/>
      <c r="C717" s="174"/>
      <c r="D717" s="172"/>
      <c r="E717" s="172"/>
      <c r="F717" s="172"/>
      <c r="G717" s="172"/>
      <c r="H717" s="172"/>
      <c r="I717" s="172"/>
      <c r="J717" s="172"/>
      <c r="K717" s="172"/>
      <c r="L717" s="172"/>
      <c r="M717" s="172"/>
      <c r="N717" s="172"/>
      <c r="O717" s="172"/>
      <c r="P717" s="172"/>
      <c r="Q717" s="172"/>
      <c r="R717" s="172"/>
      <c r="S717" s="172"/>
      <c r="T717" s="172"/>
      <c r="U717" s="172"/>
      <c r="V717" s="172"/>
      <c r="W717" s="172"/>
      <c r="X717" s="172"/>
      <c r="Y717" s="172"/>
      <c r="Z717" s="172"/>
      <c r="AA717" s="172"/>
      <c r="AB717" s="172"/>
      <c r="AC717" s="172"/>
      <c r="AD717" s="172"/>
      <c r="AE717" s="172"/>
      <c r="AF717" s="172"/>
      <c r="AG717" s="172"/>
      <c r="AH717" s="172"/>
      <c r="AI717" s="172"/>
      <c r="AJ717" s="172"/>
      <c r="AK717" s="172"/>
      <c r="AL717" s="172"/>
      <c r="AM717" s="172"/>
      <c r="AN717" s="172"/>
      <c r="AO717" s="172"/>
      <c r="AP717" s="172"/>
    </row>
    <row r="718" spans="1:42">
      <c r="A718" s="174"/>
      <c r="B718" s="174"/>
      <c r="C718" s="174"/>
      <c r="D718" s="172"/>
      <c r="E718" s="172"/>
      <c r="F718" s="172"/>
      <c r="G718" s="172"/>
      <c r="H718" s="172"/>
      <c r="I718" s="172"/>
      <c r="J718" s="172"/>
      <c r="K718" s="172"/>
      <c r="L718" s="172"/>
      <c r="M718" s="172"/>
      <c r="N718" s="172"/>
      <c r="O718" s="172"/>
      <c r="P718" s="172"/>
      <c r="Q718" s="172"/>
      <c r="R718" s="172"/>
      <c r="S718" s="172"/>
      <c r="T718" s="172"/>
      <c r="U718" s="172"/>
      <c r="V718" s="172"/>
      <c r="W718" s="172"/>
      <c r="X718" s="172"/>
      <c r="Y718" s="172"/>
      <c r="Z718" s="172"/>
      <c r="AA718" s="172"/>
      <c r="AB718" s="172"/>
      <c r="AC718" s="172"/>
      <c r="AD718" s="172"/>
      <c r="AE718" s="172"/>
      <c r="AF718" s="172"/>
      <c r="AG718" s="172"/>
      <c r="AH718" s="172"/>
      <c r="AI718" s="172"/>
      <c r="AJ718" s="172"/>
      <c r="AK718" s="172"/>
      <c r="AL718" s="172"/>
      <c r="AM718" s="172"/>
      <c r="AN718" s="172"/>
      <c r="AO718" s="172"/>
      <c r="AP718" s="172"/>
    </row>
    <row r="719" spans="1:42">
      <c r="A719" s="174"/>
      <c r="B719" s="174"/>
      <c r="C719" s="174"/>
      <c r="D719" s="172"/>
      <c r="E719" s="172"/>
      <c r="F719" s="172"/>
      <c r="G719" s="172"/>
      <c r="H719" s="172"/>
      <c r="I719" s="172"/>
      <c r="J719" s="172"/>
      <c r="K719" s="172"/>
      <c r="L719" s="172"/>
      <c r="M719" s="172"/>
      <c r="N719" s="172"/>
      <c r="O719" s="172"/>
      <c r="P719" s="172"/>
      <c r="Q719" s="172"/>
      <c r="R719" s="172"/>
      <c r="S719" s="172"/>
      <c r="T719" s="172"/>
      <c r="U719" s="172"/>
      <c r="V719" s="172"/>
      <c r="W719" s="172"/>
      <c r="X719" s="172"/>
      <c r="Y719" s="172"/>
      <c r="Z719" s="172"/>
      <c r="AA719" s="172"/>
      <c r="AB719" s="172"/>
      <c r="AC719" s="172"/>
      <c r="AD719" s="172"/>
      <c r="AE719" s="172"/>
      <c r="AF719" s="172"/>
      <c r="AG719" s="172"/>
      <c r="AH719" s="172"/>
      <c r="AI719" s="172"/>
      <c r="AJ719" s="172"/>
      <c r="AK719" s="172"/>
      <c r="AL719" s="172"/>
      <c r="AM719" s="172"/>
      <c r="AN719" s="172"/>
      <c r="AO719" s="172"/>
      <c r="AP719" s="172"/>
    </row>
    <row r="720" spans="1:42">
      <c r="A720" s="174"/>
      <c r="B720" s="174"/>
      <c r="C720" s="174"/>
      <c r="D720" s="172"/>
      <c r="E720" s="172"/>
      <c r="F720" s="172"/>
      <c r="G720" s="172"/>
      <c r="H720" s="172"/>
      <c r="I720" s="172"/>
      <c r="J720" s="172"/>
      <c r="K720" s="172"/>
      <c r="L720" s="172"/>
      <c r="M720" s="172"/>
      <c r="N720" s="172"/>
      <c r="O720" s="172"/>
      <c r="P720" s="172"/>
      <c r="Q720" s="172"/>
      <c r="R720" s="172"/>
      <c r="S720" s="172"/>
      <c r="T720" s="172"/>
      <c r="U720" s="172"/>
      <c r="V720" s="172"/>
      <c r="W720" s="172"/>
      <c r="X720" s="172"/>
      <c r="Y720" s="172"/>
      <c r="Z720" s="172"/>
      <c r="AA720" s="172"/>
      <c r="AB720" s="172"/>
      <c r="AC720" s="172"/>
      <c r="AD720" s="172"/>
      <c r="AE720" s="172"/>
      <c r="AF720" s="172"/>
      <c r="AG720" s="172"/>
      <c r="AH720" s="172"/>
      <c r="AI720" s="172"/>
      <c r="AJ720" s="172"/>
      <c r="AK720" s="172"/>
      <c r="AL720" s="172"/>
      <c r="AM720" s="172"/>
      <c r="AN720" s="172"/>
      <c r="AO720" s="172"/>
      <c r="AP720" s="172"/>
    </row>
    <row r="721" spans="1:42">
      <c r="A721" s="174"/>
      <c r="B721" s="174"/>
      <c r="C721" s="174"/>
      <c r="D721" s="172"/>
      <c r="E721" s="172"/>
      <c r="F721" s="172"/>
      <c r="G721" s="172"/>
      <c r="H721" s="172"/>
      <c r="I721" s="172"/>
      <c r="J721" s="172"/>
      <c r="K721" s="172"/>
      <c r="L721" s="172"/>
      <c r="M721" s="172"/>
      <c r="N721" s="172"/>
      <c r="O721" s="172"/>
      <c r="P721" s="172"/>
      <c r="Q721" s="172"/>
      <c r="R721" s="172"/>
      <c r="S721" s="172"/>
      <c r="T721" s="172"/>
      <c r="U721" s="172"/>
      <c r="V721" s="172"/>
      <c r="W721" s="172"/>
      <c r="X721" s="172"/>
      <c r="Y721" s="172"/>
      <c r="Z721" s="172"/>
      <c r="AA721" s="172"/>
      <c r="AB721" s="172"/>
      <c r="AC721" s="172"/>
      <c r="AD721" s="172"/>
      <c r="AE721" s="172"/>
      <c r="AF721" s="172"/>
      <c r="AG721" s="172"/>
      <c r="AH721" s="172"/>
      <c r="AI721" s="172"/>
      <c r="AJ721" s="172"/>
      <c r="AK721" s="172"/>
      <c r="AL721" s="172"/>
      <c r="AM721" s="172"/>
      <c r="AN721" s="172"/>
      <c r="AO721" s="172"/>
      <c r="AP721" s="172"/>
    </row>
    <row r="722" spans="1:42">
      <c r="A722" s="174"/>
      <c r="B722" s="174"/>
      <c r="C722" s="174"/>
      <c r="D722" s="172"/>
      <c r="E722" s="172"/>
      <c r="F722" s="172"/>
      <c r="G722" s="172"/>
      <c r="H722" s="172"/>
      <c r="I722" s="172"/>
      <c r="J722" s="172"/>
      <c r="K722" s="172"/>
      <c r="L722" s="172"/>
      <c r="M722" s="172"/>
      <c r="N722" s="172"/>
      <c r="O722" s="172"/>
      <c r="P722" s="172"/>
      <c r="Q722" s="172"/>
      <c r="R722" s="172"/>
      <c r="S722" s="172"/>
      <c r="T722" s="172"/>
      <c r="U722" s="172"/>
      <c r="V722" s="172"/>
      <c r="W722" s="172"/>
      <c r="X722" s="172"/>
      <c r="Y722" s="172"/>
      <c r="Z722" s="172"/>
      <c r="AA722" s="172"/>
      <c r="AB722" s="172"/>
      <c r="AC722" s="172"/>
      <c r="AD722" s="172"/>
      <c r="AE722" s="172"/>
      <c r="AF722" s="172"/>
      <c r="AG722" s="172"/>
      <c r="AH722" s="172"/>
      <c r="AI722" s="172"/>
      <c r="AJ722" s="172"/>
      <c r="AK722" s="172"/>
      <c r="AL722" s="172"/>
      <c r="AM722" s="172"/>
      <c r="AN722" s="172"/>
      <c r="AO722" s="172"/>
      <c r="AP722" s="172"/>
    </row>
    <row r="723" spans="1:42">
      <c r="A723" s="174"/>
      <c r="B723" s="174"/>
      <c r="C723" s="174"/>
      <c r="D723" s="172"/>
      <c r="E723" s="172"/>
      <c r="F723" s="172"/>
      <c r="G723" s="172"/>
      <c r="H723" s="172"/>
      <c r="I723" s="172"/>
      <c r="J723" s="172"/>
      <c r="K723" s="172"/>
      <c r="L723" s="172"/>
      <c r="M723" s="172"/>
      <c r="N723" s="172"/>
      <c r="O723" s="172"/>
      <c r="P723" s="172"/>
      <c r="Q723" s="172"/>
      <c r="R723" s="172"/>
      <c r="S723" s="172"/>
      <c r="T723" s="172"/>
      <c r="U723" s="172"/>
      <c r="V723" s="172"/>
      <c r="W723" s="172"/>
      <c r="X723" s="172"/>
      <c r="Y723" s="172"/>
      <c r="Z723" s="172"/>
      <c r="AA723" s="172"/>
      <c r="AB723" s="172"/>
      <c r="AC723" s="172"/>
      <c r="AD723" s="172"/>
      <c r="AE723" s="172"/>
      <c r="AF723" s="172"/>
      <c r="AG723" s="172"/>
      <c r="AH723" s="172"/>
      <c r="AI723" s="172"/>
      <c r="AJ723" s="172"/>
      <c r="AK723" s="172"/>
      <c r="AL723" s="172"/>
      <c r="AM723" s="172"/>
      <c r="AN723" s="172"/>
      <c r="AO723" s="172"/>
      <c r="AP723" s="172"/>
    </row>
    <row r="724" spans="1:42">
      <c r="A724" s="174"/>
      <c r="B724" s="174"/>
      <c r="C724" s="174"/>
      <c r="D724" s="172"/>
      <c r="E724" s="172"/>
      <c r="F724" s="172"/>
      <c r="G724" s="172"/>
      <c r="H724" s="172"/>
      <c r="I724" s="172"/>
      <c r="J724" s="172"/>
      <c r="K724" s="172"/>
      <c r="L724" s="172"/>
      <c r="M724" s="172"/>
      <c r="N724" s="172"/>
      <c r="O724" s="172"/>
      <c r="P724" s="172"/>
      <c r="Q724" s="172"/>
      <c r="R724" s="172"/>
      <c r="S724" s="172"/>
      <c r="T724" s="172"/>
      <c r="U724" s="172"/>
      <c r="V724" s="172"/>
      <c r="W724" s="172"/>
      <c r="X724" s="172"/>
      <c r="Y724" s="172"/>
      <c r="Z724" s="172"/>
      <c r="AA724" s="172"/>
      <c r="AB724" s="172"/>
      <c r="AC724" s="172"/>
      <c r="AD724" s="172"/>
      <c r="AE724" s="172"/>
      <c r="AF724" s="172"/>
      <c r="AG724" s="172"/>
      <c r="AH724" s="172"/>
      <c r="AI724" s="172"/>
      <c r="AJ724" s="172"/>
      <c r="AK724" s="172"/>
      <c r="AL724" s="172"/>
      <c r="AM724" s="172"/>
      <c r="AN724" s="172"/>
      <c r="AO724" s="172"/>
      <c r="AP724" s="172"/>
    </row>
    <row r="725" spans="1:42">
      <c r="A725" s="174"/>
      <c r="B725" s="174"/>
      <c r="C725" s="174"/>
      <c r="D725" s="172"/>
      <c r="E725" s="172"/>
      <c r="F725" s="172"/>
      <c r="G725" s="172"/>
      <c r="H725" s="172"/>
      <c r="I725" s="172"/>
      <c r="J725" s="172"/>
      <c r="K725" s="172"/>
      <c r="L725" s="172"/>
      <c r="M725" s="172"/>
      <c r="N725" s="172"/>
      <c r="O725" s="172"/>
      <c r="P725" s="172"/>
      <c r="Q725" s="172"/>
      <c r="R725" s="172"/>
      <c r="S725" s="172"/>
      <c r="T725" s="172"/>
      <c r="U725" s="172"/>
      <c r="V725" s="172"/>
      <c r="W725" s="172"/>
      <c r="X725" s="172"/>
      <c r="Y725" s="172"/>
      <c r="Z725" s="172"/>
      <c r="AA725" s="172"/>
      <c r="AB725" s="172"/>
      <c r="AC725" s="172"/>
      <c r="AD725" s="172"/>
      <c r="AE725" s="172"/>
      <c r="AF725" s="172"/>
      <c r="AG725" s="172"/>
      <c r="AH725" s="172"/>
      <c r="AI725" s="172"/>
      <c r="AJ725" s="172"/>
      <c r="AK725" s="172"/>
      <c r="AL725" s="172"/>
      <c r="AM725" s="172"/>
      <c r="AN725" s="172"/>
      <c r="AO725" s="172"/>
      <c r="AP725" s="172"/>
    </row>
    <row r="726" spans="1:42">
      <c r="A726" s="174"/>
      <c r="B726" s="174"/>
      <c r="C726" s="174"/>
      <c r="D726" s="172"/>
      <c r="E726" s="172"/>
      <c r="F726" s="172"/>
      <c r="G726" s="172"/>
      <c r="H726" s="172"/>
      <c r="I726" s="172"/>
      <c r="J726" s="172"/>
      <c r="K726" s="172"/>
      <c r="L726" s="172"/>
      <c r="M726" s="172"/>
      <c r="N726" s="172"/>
      <c r="O726" s="172"/>
      <c r="P726" s="172"/>
      <c r="Q726" s="172"/>
      <c r="R726" s="172"/>
      <c r="S726" s="172"/>
      <c r="T726" s="172"/>
      <c r="U726" s="172"/>
      <c r="V726" s="172"/>
      <c r="W726" s="172"/>
      <c r="X726" s="172"/>
      <c r="Y726" s="172"/>
      <c r="Z726" s="172"/>
      <c r="AA726" s="172"/>
      <c r="AB726" s="172"/>
      <c r="AC726" s="172"/>
      <c r="AD726" s="172"/>
      <c r="AE726" s="172"/>
      <c r="AF726" s="172"/>
      <c r="AG726" s="172"/>
      <c r="AH726" s="172"/>
      <c r="AI726" s="172"/>
      <c r="AJ726" s="172"/>
      <c r="AK726" s="172"/>
      <c r="AL726" s="172"/>
      <c r="AM726" s="172"/>
      <c r="AN726" s="172"/>
      <c r="AO726" s="172"/>
      <c r="AP726" s="172"/>
    </row>
    <row r="727" spans="1:42">
      <c r="A727" s="174"/>
      <c r="B727" s="174"/>
      <c r="C727" s="174"/>
      <c r="D727" s="172"/>
      <c r="E727" s="172"/>
      <c r="F727" s="172"/>
      <c r="G727" s="172"/>
      <c r="H727" s="172"/>
      <c r="I727" s="172"/>
      <c r="J727" s="172"/>
      <c r="K727" s="172"/>
      <c r="L727" s="172"/>
      <c r="M727" s="172"/>
      <c r="N727" s="172"/>
      <c r="O727" s="172"/>
      <c r="P727" s="172"/>
      <c r="Q727" s="172"/>
      <c r="R727" s="172"/>
      <c r="S727" s="172"/>
      <c r="T727" s="172"/>
      <c r="U727" s="172"/>
      <c r="V727" s="172"/>
      <c r="W727" s="172"/>
      <c r="X727" s="172"/>
      <c r="Y727" s="172"/>
      <c r="Z727" s="172"/>
      <c r="AA727" s="172"/>
      <c r="AB727" s="172"/>
      <c r="AC727" s="172"/>
      <c r="AD727" s="172"/>
      <c r="AE727" s="172"/>
      <c r="AF727" s="172"/>
      <c r="AG727" s="172"/>
      <c r="AH727" s="172"/>
      <c r="AI727" s="172"/>
      <c r="AJ727" s="172"/>
      <c r="AK727" s="172"/>
      <c r="AL727" s="172"/>
      <c r="AM727" s="172"/>
      <c r="AN727" s="172"/>
      <c r="AO727" s="172"/>
      <c r="AP727" s="172"/>
    </row>
    <row r="728" spans="1:42">
      <c r="A728" s="174"/>
      <c r="B728" s="174"/>
      <c r="C728" s="174"/>
      <c r="D728" s="172"/>
      <c r="E728" s="172"/>
      <c r="F728" s="172"/>
      <c r="G728" s="172"/>
      <c r="H728" s="172"/>
      <c r="I728" s="172"/>
      <c r="J728" s="172"/>
      <c r="K728" s="172"/>
      <c r="L728" s="172"/>
      <c r="M728" s="172"/>
      <c r="N728" s="172"/>
      <c r="O728" s="172"/>
      <c r="P728" s="172"/>
      <c r="Q728" s="172"/>
      <c r="R728" s="172"/>
      <c r="S728" s="172"/>
      <c r="T728" s="172"/>
      <c r="U728" s="172"/>
      <c r="V728" s="172"/>
      <c r="W728" s="172"/>
      <c r="X728" s="172"/>
      <c r="Y728" s="172"/>
      <c r="Z728" s="172"/>
      <c r="AA728" s="172"/>
      <c r="AB728" s="172"/>
      <c r="AC728" s="172"/>
      <c r="AD728" s="172"/>
      <c r="AE728" s="172"/>
      <c r="AF728" s="172"/>
      <c r="AG728" s="172"/>
      <c r="AH728" s="172"/>
      <c r="AI728" s="172"/>
      <c r="AJ728" s="172"/>
      <c r="AK728" s="172"/>
      <c r="AL728" s="172"/>
      <c r="AM728" s="172"/>
      <c r="AN728" s="172"/>
      <c r="AO728" s="172"/>
      <c r="AP728" s="172"/>
    </row>
    <row r="729" spans="1:42">
      <c r="A729" s="174"/>
      <c r="B729" s="174"/>
      <c r="C729" s="174"/>
      <c r="D729" s="172"/>
      <c r="E729" s="172"/>
      <c r="F729" s="172"/>
      <c r="G729" s="172"/>
      <c r="H729" s="172"/>
      <c r="I729" s="172"/>
      <c r="J729" s="172"/>
      <c r="K729" s="172"/>
      <c r="L729" s="172"/>
      <c r="M729" s="172"/>
      <c r="N729" s="172"/>
      <c r="O729" s="172"/>
      <c r="P729" s="172"/>
      <c r="Q729" s="172"/>
      <c r="R729" s="172"/>
      <c r="S729" s="172"/>
      <c r="T729" s="172"/>
      <c r="U729" s="172"/>
      <c r="V729" s="172"/>
      <c r="W729" s="172"/>
      <c r="X729" s="172"/>
      <c r="Y729" s="172"/>
      <c r="Z729" s="172"/>
      <c r="AA729" s="172"/>
      <c r="AB729" s="172"/>
      <c r="AC729" s="172"/>
      <c r="AD729" s="172"/>
      <c r="AE729" s="172"/>
      <c r="AF729" s="172"/>
      <c r="AG729" s="172"/>
      <c r="AH729" s="172"/>
      <c r="AI729" s="172"/>
      <c r="AJ729" s="172"/>
      <c r="AK729" s="172"/>
      <c r="AL729" s="172"/>
      <c r="AM729" s="172"/>
      <c r="AN729" s="172"/>
      <c r="AO729" s="172"/>
      <c r="AP729" s="172"/>
    </row>
    <row r="730" spans="1:42">
      <c r="A730" s="174"/>
      <c r="B730" s="174"/>
      <c r="C730" s="174"/>
      <c r="D730" s="172"/>
      <c r="E730" s="172"/>
      <c r="F730" s="172"/>
      <c r="G730" s="172"/>
      <c r="H730" s="172"/>
      <c r="I730" s="172"/>
      <c r="J730" s="172"/>
      <c r="K730" s="172"/>
      <c r="L730" s="172"/>
      <c r="M730" s="172"/>
      <c r="N730" s="172"/>
      <c r="O730" s="172"/>
      <c r="P730" s="172"/>
      <c r="Q730" s="172"/>
      <c r="R730" s="172"/>
      <c r="S730" s="172"/>
      <c r="T730" s="172"/>
      <c r="U730" s="172"/>
      <c r="V730" s="172"/>
      <c r="W730" s="172"/>
      <c r="X730" s="172"/>
      <c r="Y730" s="172"/>
      <c r="Z730" s="172"/>
      <c r="AA730" s="172"/>
      <c r="AB730" s="172"/>
      <c r="AC730" s="172"/>
      <c r="AD730" s="172"/>
      <c r="AE730" s="172"/>
      <c r="AF730" s="172"/>
      <c r="AG730" s="172"/>
      <c r="AH730" s="172"/>
      <c r="AI730" s="172"/>
      <c r="AJ730" s="172"/>
      <c r="AK730" s="172"/>
      <c r="AL730" s="172"/>
      <c r="AM730" s="172"/>
      <c r="AN730" s="172"/>
      <c r="AO730" s="172"/>
      <c r="AP730" s="172"/>
    </row>
    <row r="731" spans="1:42">
      <c r="A731" s="174"/>
      <c r="B731" s="174"/>
      <c r="C731" s="174"/>
      <c r="D731" s="172"/>
      <c r="E731" s="172"/>
      <c r="F731" s="172"/>
      <c r="G731" s="172"/>
      <c r="H731" s="172"/>
      <c r="I731" s="172"/>
      <c r="J731" s="172"/>
      <c r="K731" s="172"/>
      <c r="L731" s="172"/>
      <c r="M731" s="172"/>
      <c r="N731" s="172"/>
      <c r="O731" s="172"/>
      <c r="P731" s="172"/>
      <c r="Q731" s="172"/>
      <c r="R731" s="172"/>
      <c r="S731" s="172"/>
      <c r="T731" s="172"/>
      <c r="U731" s="172"/>
      <c r="V731" s="172"/>
      <c r="W731" s="172"/>
      <c r="X731" s="172"/>
      <c r="Y731" s="172"/>
      <c r="Z731" s="172"/>
      <c r="AA731" s="172"/>
      <c r="AB731" s="172"/>
      <c r="AC731" s="172"/>
      <c r="AD731" s="172"/>
      <c r="AE731" s="172"/>
      <c r="AF731" s="172"/>
      <c r="AG731" s="172"/>
      <c r="AH731" s="172"/>
      <c r="AI731" s="172"/>
      <c r="AJ731" s="172"/>
      <c r="AK731" s="172"/>
      <c r="AL731" s="172"/>
      <c r="AM731" s="172"/>
      <c r="AN731" s="172"/>
      <c r="AO731" s="172"/>
      <c r="AP731" s="172"/>
    </row>
    <row r="732" spans="1:42">
      <c r="A732" s="174"/>
      <c r="B732" s="174"/>
      <c r="C732" s="174"/>
      <c r="D732" s="172"/>
      <c r="E732" s="172"/>
      <c r="F732" s="172"/>
      <c r="G732" s="172"/>
      <c r="H732" s="172"/>
      <c r="I732" s="172"/>
      <c r="J732" s="172"/>
      <c r="K732" s="172"/>
      <c r="L732" s="172"/>
      <c r="M732" s="172"/>
      <c r="N732" s="172"/>
      <c r="O732" s="172"/>
      <c r="P732" s="172"/>
      <c r="Q732" s="172"/>
      <c r="R732" s="172"/>
      <c r="S732" s="172"/>
      <c r="T732" s="172"/>
      <c r="U732" s="172"/>
      <c r="V732" s="172"/>
      <c r="W732" s="172"/>
      <c r="X732" s="172"/>
      <c r="Y732" s="172"/>
      <c r="Z732" s="172"/>
      <c r="AA732" s="172"/>
      <c r="AB732" s="172"/>
      <c r="AC732" s="172"/>
      <c r="AD732" s="172"/>
      <c r="AE732" s="172"/>
      <c r="AF732" s="172"/>
      <c r="AG732" s="172"/>
      <c r="AH732" s="172"/>
      <c r="AI732" s="172"/>
      <c r="AJ732" s="172"/>
      <c r="AK732" s="172"/>
      <c r="AL732" s="172"/>
      <c r="AM732" s="172"/>
      <c r="AN732" s="172"/>
      <c r="AO732" s="172"/>
      <c r="AP732" s="172"/>
    </row>
    <row r="733" spans="1:42">
      <c r="A733" s="174"/>
      <c r="B733" s="174"/>
      <c r="C733" s="174"/>
      <c r="D733" s="172"/>
      <c r="E733" s="172"/>
      <c r="F733" s="172"/>
      <c r="G733" s="172"/>
      <c r="H733" s="172"/>
      <c r="I733" s="172"/>
      <c r="J733" s="172"/>
      <c r="K733" s="172"/>
      <c r="L733" s="172"/>
      <c r="M733" s="172"/>
      <c r="N733" s="172"/>
      <c r="O733" s="172"/>
      <c r="P733" s="172"/>
      <c r="Q733" s="172"/>
      <c r="R733" s="172"/>
      <c r="S733" s="172"/>
      <c r="T733" s="172"/>
      <c r="U733" s="172"/>
      <c r="V733" s="172"/>
      <c r="W733" s="172"/>
      <c r="X733" s="172"/>
      <c r="Y733" s="172"/>
      <c r="Z733" s="172"/>
      <c r="AA733" s="172"/>
      <c r="AB733" s="172"/>
      <c r="AC733" s="172"/>
      <c r="AD733" s="172"/>
      <c r="AE733" s="172"/>
      <c r="AF733" s="172"/>
      <c r="AG733" s="172"/>
      <c r="AH733" s="172"/>
      <c r="AI733" s="172"/>
      <c r="AJ733" s="172"/>
      <c r="AK733" s="172"/>
      <c r="AL733" s="172"/>
      <c r="AM733" s="172"/>
      <c r="AN733" s="172"/>
      <c r="AO733" s="172"/>
      <c r="AP733" s="172"/>
    </row>
    <row r="734" spans="1:42">
      <c r="A734" s="174"/>
      <c r="B734" s="174"/>
      <c r="C734" s="174"/>
      <c r="D734" s="172"/>
      <c r="E734" s="172"/>
      <c r="F734" s="172"/>
      <c r="G734" s="172"/>
      <c r="H734" s="172"/>
      <c r="I734" s="172"/>
      <c r="J734" s="172"/>
      <c r="K734" s="172"/>
      <c r="L734" s="172"/>
      <c r="M734" s="172"/>
      <c r="N734" s="172"/>
      <c r="O734" s="172"/>
      <c r="P734" s="172"/>
      <c r="Q734" s="172"/>
      <c r="R734" s="172"/>
      <c r="S734" s="172"/>
      <c r="T734" s="172"/>
      <c r="U734" s="172"/>
      <c r="V734" s="172"/>
      <c r="W734" s="172"/>
      <c r="X734" s="172"/>
      <c r="Y734" s="172"/>
      <c r="Z734" s="172"/>
      <c r="AA734" s="172"/>
      <c r="AB734" s="172"/>
      <c r="AC734" s="172"/>
      <c r="AD734" s="172"/>
      <c r="AE734" s="172"/>
      <c r="AF734" s="172"/>
      <c r="AG734" s="172"/>
      <c r="AH734" s="172"/>
      <c r="AI734" s="172"/>
      <c r="AJ734" s="172"/>
      <c r="AK734" s="172"/>
      <c r="AL734" s="172"/>
      <c r="AM734" s="172"/>
      <c r="AN734" s="172"/>
      <c r="AO734" s="172"/>
      <c r="AP734" s="172"/>
    </row>
    <row r="735" spans="1:42">
      <c r="A735" s="174"/>
      <c r="B735" s="174"/>
      <c r="C735" s="174"/>
      <c r="D735" s="172"/>
      <c r="E735" s="172"/>
      <c r="F735" s="172"/>
      <c r="G735" s="172"/>
      <c r="H735" s="172"/>
      <c r="I735" s="172"/>
      <c r="J735" s="172"/>
      <c r="K735" s="172"/>
      <c r="L735" s="172"/>
      <c r="M735" s="172"/>
      <c r="N735" s="172"/>
      <c r="O735" s="172"/>
      <c r="P735" s="172"/>
      <c r="Q735" s="172"/>
      <c r="R735" s="172"/>
      <c r="S735" s="172"/>
      <c r="T735" s="172"/>
      <c r="U735" s="172"/>
      <c r="V735" s="172"/>
      <c r="W735" s="172"/>
      <c r="X735" s="172"/>
      <c r="Y735" s="172"/>
      <c r="Z735" s="172"/>
      <c r="AA735" s="172"/>
      <c r="AB735" s="172"/>
      <c r="AC735" s="172"/>
      <c r="AD735" s="172"/>
      <c r="AE735" s="172"/>
      <c r="AF735" s="172"/>
      <c r="AG735" s="172"/>
      <c r="AH735" s="172"/>
      <c r="AI735" s="172"/>
      <c r="AJ735" s="172"/>
      <c r="AK735" s="172"/>
      <c r="AL735" s="172"/>
      <c r="AM735" s="172"/>
      <c r="AN735" s="172"/>
      <c r="AO735" s="172"/>
      <c r="AP735" s="172"/>
    </row>
    <row r="736" spans="1:42">
      <c r="A736" s="174"/>
      <c r="B736" s="174"/>
      <c r="C736" s="174"/>
      <c r="D736" s="172"/>
      <c r="E736" s="172"/>
      <c r="F736" s="172"/>
      <c r="G736" s="172"/>
      <c r="H736" s="172"/>
      <c r="I736" s="172"/>
      <c r="J736" s="172"/>
      <c r="K736" s="172"/>
      <c r="L736" s="172"/>
      <c r="M736" s="172"/>
      <c r="N736" s="172"/>
      <c r="O736" s="172"/>
      <c r="P736" s="172"/>
      <c r="Q736" s="172"/>
      <c r="R736" s="172"/>
      <c r="S736" s="172"/>
      <c r="T736" s="172"/>
      <c r="U736" s="172"/>
      <c r="V736" s="172"/>
      <c r="W736" s="172"/>
      <c r="X736" s="172"/>
      <c r="Y736" s="172"/>
      <c r="Z736" s="172"/>
      <c r="AA736" s="172"/>
      <c r="AB736" s="172"/>
      <c r="AC736" s="172"/>
      <c r="AD736" s="172"/>
      <c r="AE736" s="172"/>
      <c r="AF736" s="172"/>
      <c r="AG736" s="172"/>
      <c r="AH736" s="172"/>
      <c r="AI736" s="172"/>
      <c r="AJ736" s="172"/>
      <c r="AK736" s="172"/>
      <c r="AL736" s="172"/>
      <c r="AM736" s="172"/>
      <c r="AN736" s="172"/>
      <c r="AO736" s="172"/>
      <c r="AP736" s="172"/>
    </row>
    <row r="737" spans="1:42">
      <c r="A737" s="174"/>
      <c r="B737" s="174"/>
      <c r="C737" s="174"/>
      <c r="D737" s="172"/>
      <c r="E737" s="172"/>
      <c r="F737" s="172"/>
      <c r="G737" s="172"/>
      <c r="H737" s="172"/>
      <c r="I737" s="172"/>
      <c r="J737" s="172"/>
      <c r="K737" s="172"/>
      <c r="L737" s="172"/>
      <c r="M737" s="172"/>
      <c r="N737" s="172"/>
      <c r="O737" s="172"/>
      <c r="P737" s="172"/>
      <c r="Q737" s="172"/>
      <c r="R737" s="172"/>
      <c r="S737" s="172"/>
      <c r="T737" s="172"/>
      <c r="U737" s="172"/>
      <c r="V737" s="172"/>
      <c r="W737" s="172"/>
      <c r="X737" s="172"/>
      <c r="Y737" s="172"/>
      <c r="Z737" s="172"/>
      <c r="AA737" s="172"/>
      <c r="AB737" s="172"/>
      <c r="AC737" s="172"/>
      <c r="AD737" s="172"/>
      <c r="AE737" s="172"/>
      <c r="AF737" s="172"/>
      <c r="AG737" s="172"/>
      <c r="AH737" s="172"/>
      <c r="AI737" s="172"/>
      <c r="AJ737" s="172"/>
      <c r="AK737" s="172"/>
      <c r="AL737" s="172"/>
      <c r="AM737" s="172"/>
      <c r="AN737" s="172"/>
      <c r="AO737" s="172"/>
      <c r="AP737" s="172"/>
    </row>
    <row r="738" spans="1:42">
      <c r="A738" s="174"/>
      <c r="B738" s="174"/>
      <c r="C738" s="174"/>
      <c r="D738" s="172"/>
      <c r="E738" s="172"/>
      <c r="F738" s="172"/>
      <c r="G738" s="172"/>
      <c r="H738" s="172"/>
      <c r="I738" s="172"/>
      <c r="J738" s="172"/>
      <c r="K738" s="172"/>
      <c r="L738" s="172"/>
      <c r="M738" s="172"/>
      <c r="N738" s="172"/>
      <c r="O738" s="172"/>
      <c r="P738" s="172"/>
      <c r="Q738" s="172"/>
      <c r="R738" s="172"/>
      <c r="S738" s="172"/>
      <c r="T738" s="172"/>
      <c r="U738" s="172"/>
      <c r="V738" s="172"/>
      <c r="W738" s="172"/>
      <c r="X738" s="172"/>
      <c r="Y738" s="172"/>
      <c r="Z738" s="172"/>
      <c r="AA738" s="172"/>
      <c r="AB738" s="172"/>
      <c r="AC738" s="172"/>
      <c r="AD738" s="172"/>
      <c r="AE738" s="172"/>
      <c r="AF738" s="172"/>
      <c r="AG738" s="172"/>
      <c r="AH738" s="172"/>
      <c r="AI738" s="172"/>
      <c r="AJ738" s="172"/>
      <c r="AK738" s="172"/>
      <c r="AL738" s="172"/>
      <c r="AM738" s="172"/>
      <c r="AN738" s="172"/>
      <c r="AO738" s="172"/>
      <c r="AP738" s="172"/>
    </row>
    <row r="739" spans="1:42">
      <c r="A739" s="174"/>
      <c r="B739" s="174"/>
      <c r="C739" s="174"/>
      <c r="D739" s="172"/>
      <c r="E739" s="172"/>
      <c r="F739" s="172"/>
      <c r="G739" s="172"/>
      <c r="H739" s="172"/>
      <c r="I739" s="172"/>
      <c r="J739" s="172"/>
      <c r="K739" s="172"/>
      <c r="L739" s="172"/>
      <c r="M739" s="172"/>
      <c r="N739" s="172"/>
      <c r="O739" s="172"/>
      <c r="P739" s="172"/>
      <c r="Q739" s="172"/>
      <c r="R739" s="172"/>
      <c r="S739" s="172"/>
      <c r="T739" s="172"/>
      <c r="U739" s="172"/>
      <c r="V739" s="172"/>
      <c r="W739" s="172"/>
      <c r="X739" s="172"/>
      <c r="Y739" s="172"/>
      <c r="Z739" s="172"/>
      <c r="AA739" s="172"/>
      <c r="AB739" s="172"/>
      <c r="AC739" s="172"/>
      <c r="AD739" s="172"/>
      <c r="AE739" s="172"/>
      <c r="AF739" s="172"/>
      <c r="AG739" s="172"/>
      <c r="AH739" s="172"/>
      <c r="AI739" s="172"/>
      <c r="AJ739" s="172"/>
      <c r="AK739" s="172"/>
      <c r="AL739" s="172"/>
      <c r="AM739" s="172"/>
      <c r="AN739" s="172"/>
      <c r="AO739" s="172"/>
      <c r="AP739" s="172"/>
    </row>
    <row r="740" spans="1:42">
      <c r="A740" s="174"/>
      <c r="B740" s="174"/>
      <c r="C740" s="174"/>
      <c r="D740" s="172"/>
      <c r="E740" s="172"/>
      <c r="F740" s="172"/>
      <c r="G740" s="172"/>
      <c r="H740" s="172"/>
      <c r="I740" s="172"/>
      <c r="J740" s="172"/>
      <c r="K740" s="172"/>
      <c r="L740" s="172"/>
      <c r="M740" s="172"/>
      <c r="N740" s="172"/>
      <c r="O740" s="172"/>
      <c r="P740" s="172"/>
      <c r="Q740" s="172"/>
      <c r="R740" s="172"/>
      <c r="S740" s="172"/>
      <c r="T740" s="172"/>
      <c r="U740" s="172"/>
      <c r="V740" s="172"/>
      <c r="W740" s="172"/>
      <c r="X740" s="172"/>
      <c r="Y740" s="172"/>
      <c r="Z740" s="172"/>
      <c r="AA740" s="172"/>
      <c r="AB740" s="172"/>
      <c r="AC740" s="172"/>
      <c r="AD740" s="172"/>
      <c r="AE740" s="172"/>
      <c r="AF740" s="172"/>
      <c r="AG740" s="172"/>
      <c r="AH740" s="172"/>
      <c r="AI740" s="172"/>
      <c r="AJ740" s="172"/>
      <c r="AK740" s="172"/>
      <c r="AL740" s="172"/>
      <c r="AM740" s="172"/>
      <c r="AN740" s="172"/>
      <c r="AO740" s="172"/>
      <c r="AP740" s="172"/>
    </row>
    <row r="741" spans="1:42">
      <c r="A741" s="174"/>
      <c r="B741" s="174"/>
      <c r="C741" s="174"/>
      <c r="D741" s="172"/>
      <c r="E741" s="172"/>
      <c r="F741" s="172"/>
      <c r="G741" s="172"/>
      <c r="H741" s="172"/>
      <c r="I741" s="172"/>
      <c r="J741" s="172"/>
      <c r="K741" s="172"/>
      <c r="L741" s="172"/>
      <c r="M741" s="172"/>
      <c r="N741" s="172"/>
      <c r="O741" s="172"/>
      <c r="P741" s="172"/>
      <c r="Q741" s="172"/>
      <c r="R741" s="172"/>
      <c r="S741" s="172"/>
      <c r="T741" s="172"/>
      <c r="U741" s="172"/>
      <c r="V741" s="172"/>
      <c r="W741" s="172"/>
      <c r="X741" s="172"/>
      <c r="Y741" s="172"/>
      <c r="Z741" s="172"/>
      <c r="AA741" s="172"/>
      <c r="AB741" s="172"/>
      <c r="AC741" s="172"/>
      <c r="AD741" s="172"/>
      <c r="AE741" s="172"/>
      <c r="AF741" s="172"/>
      <c r="AG741" s="172"/>
      <c r="AH741" s="172"/>
      <c r="AI741" s="172"/>
      <c r="AJ741" s="172"/>
      <c r="AK741" s="172"/>
      <c r="AL741" s="172"/>
      <c r="AM741" s="172"/>
      <c r="AN741" s="172"/>
      <c r="AO741" s="172"/>
      <c r="AP741" s="172"/>
    </row>
    <row r="742" spans="1:42">
      <c r="A742" s="174"/>
      <c r="B742" s="174"/>
      <c r="C742" s="174"/>
      <c r="D742" s="172"/>
      <c r="E742" s="172"/>
      <c r="F742" s="172"/>
      <c r="G742" s="172"/>
      <c r="H742" s="172"/>
      <c r="I742" s="172"/>
      <c r="J742" s="172"/>
      <c r="K742" s="172"/>
      <c r="L742" s="172"/>
      <c r="M742" s="172"/>
      <c r="N742" s="172"/>
      <c r="O742" s="172"/>
      <c r="P742" s="172"/>
      <c r="Q742" s="172"/>
      <c r="R742" s="172"/>
      <c r="S742" s="172"/>
      <c r="T742" s="172"/>
      <c r="U742" s="172"/>
      <c r="V742" s="172"/>
      <c r="W742" s="172"/>
      <c r="X742" s="172"/>
      <c r="Y742" s="172"/>
      <c r="Z742" s="172"/>
      <c r="AA742" s="172"/>
      <c r="AB742" s="172"/>
      <c r="AC742" s="172"/>
      <c r="AD742" s="172"/>
      <c r="AE742" s="172"/>
      <c r="AF742" s="172"/>
      <c r="AG742" s="172"/>
      <c r="AH742" s="172"/>
      <c r="AI742" s="172"/>
      <c r="AJ742" s="172"/>
      <c r="AK742" s="172"/>
      <c r="AL742" s="172"/>
      <c r="AM742" s="172"/>
      <c r="AN742" s="172"/>
      <c r="AO742" s="172"/>
      <c r="AP742" s="172"/>
    </row>
    <row r="743" spans="1:42">
      <c r="A743" s="174"/>
      <c r="B743" s="174"/>
      <c r="C743" s="174"/>
      <c r="D743" s="172"/>
      <c r="E743" s="172"/>
      <c r="F743" s="172"/>
      <c r="G743" s="172"/>
      <c r="H743" s="172"/>
      <c r="I743" s="172"/>
      <c r="J743" s="172"/>
      <c r="K743" s="172"/>
      <c r="L743" s="172"/>
      <c r="M743" s="172"/>
      <c r="N743" s="172"/>
      <c r="O743" s="172"/>
      <c r="P743" s="172"/>
      <c r="Q743" s="172"/>
      <c r="R743" s="172"/>
      <c r="S743" s="172"/>
      <c r="T743" s="172"/>
      <c r="U743" s="172"/>
      <c r="V743" s="172"/>
      <c r="W743" s="172"/>
      <c r="X743" s="172"/>
      <c r="Y743" s="172"/>
      <c r="Z743" s="172"/>
      <c r="AA743" s="172"/>
      <c r="AB743" s="172"/>
      <c r="AC743" s="172"/>
      <c r="AD743" s="172"/>
      <c r="AE743" s="172"/>
      <c r="AF743" s="172"/>
      <c r="AG743" s="172"/>
      <c r="AH743" s="172"/>
      <c r="AI743" s="172"/>
      <c r="AJ743" s="172"/>
      <c r="AK743" s="172"/>
      <c r="AL743" s="172"/>
      <c r="AM743" s="172"/>
      <c r="AN743" s="172"/>
      <c r="AO743" s="172"/>
      <c r="AP743" s="172"/>
    </row>
    <row r="744" spans="1:42">
      <c r="A744" s="174"/>
      <c r="B744" s="174"/>
      <c r="C744" s="174"/>
      <c r="D744" s="172"/>
      <c r="E744" s="172"/>
      <c r="F744" s="172"/>
      <c r="G744" s="172"/>
      <c r="H744" s="172"/>
      <c r="I744" s="172"/>
      <c r="J744" s="172"/>
      <c r="K744" s="172"/>
      <c r="L744" s="172"/>
      <c r="M744" s="172"/>
      <c r="N744" s="172"/>
      <c r="O744" s="172"/>
      <c r="P744" s="172"/>
      <c r="Q744" s="172"/>
      <c r="R744" s="172"/>
      <c r="S744" s="172"/>
      <c r="T744" s="172"/>
      <c r="U744" s="172"/>
      <c r="V744" s="172"/>
      <c r="W744" s="172"/>
      <c r="X744" s="172"/>
      <c r="Y744" s="172"/>
      <c r="Z744" s="172"/>
      <c r="AA744" s="172"/>
      <c r="AB744" s="172"/>
      <c r="AC744" s="172"/>
      <c r="AD744" s="172"/>
      <c r="AE744" s="172"/>
      <c r="AF744" s="172"/>
      <c r="AG744" s="172"/>
      <c r="AH744" s="172"/>
      <c r="AI744" s="172"/>
      <c r="AJ744" s="172"/>
      <c r="AK744" s="172"/>
      <c r="AL744" s="172"/>
      <c r="AM744" s="172"/>
      <c r="AN744" s="172"/>
      <c r="AO744" s="172"/>
      <c r="AP744" s="172"/>
    </row>
    <row r="745" spans="1:42">
      <c r="A745" s="174"/>
      <c r="B745" s="174"/>
      <c r="C745" s="174"/>
      <c r="D745" s="172"/>
      <c r="E745" s="172"/>
      <c r="F745" s="172"/>
      <c r="G745" s="172"/>
      <c r="H745" s="172"/>
      <c r="I745" s="172"/>
      <c r="J745" s="172"/>
      <c r="K745" s="172"/>
      <c r="L745" s="172"/>
      <c r="M745" s="172"/>
      <c r="N745" s="172"/>
      <c r="O745" s="172"/>
      <c r="P745" s="172"/>
      <c r="Q745" s="172"/>
      <c r="R745" s="172"/>
      <c r="S745" s="172"/>
      <c r="T745" s="172"/>
      <c r="U745" s="172"/>
      <c r="V745" s="172"/>
      <c r="W745" s="172"/>
      <c r="X745" s="172"/>
      <c r="Y745" s="172"/>
      <c r="Z745" s="172"/>
      <c r="AA745" s="172"/>
      <c r="AB745" s="172"/>
      <c r="AC745" s="172"/>
      <c r="AD745" s="172"/>
      <c r="AE745" s="172"/>
      <c r="AF745" s="172"/>
      <c r="AG745" s="172"/>
      <c r="AH745" s="172"/>
      <c r="AI745" s="172"/>
      <c r="AJ745" s="172"/>
      <c r="AK745" s="172"/>
      <c r="AL745" s="172"/>
      <c r="AM745" s="172"/>
      <c r="AN745" s="172"/>
      <c r="AO745" s="172"/>
      <c r="AP745" s="172"/>
    </row>
    <row r="746" spans="1:42">
      <c r="A746" s="174"/>
      <c r="B746" s="174"/>
      <c r="C746" s="174"/>
      <c r="D746" s="172"/>
      <c r="E746" s="172"/>
      <c r="F746" s="172"/>
      <c r="G746" s="172"/>
      <c r="H746" s="172"/>
      <c r="I746" s="172"/>
      <c r="J746" s="172"/>
      <c r="K746" s="172"/>
      <c r="L746" s="172"/>
      <c r="M746" s="172"/>
      <c r="N746" s="172"/>
      <c r="O746" s="172"/>
      <c r="P746" s="172"/>
      <c r="Q746" s="172"/>
      <c r="R746" s="172"/>
      <c r="S746" s="172"/>
      <c r="T746" s="172"/>
      <c r="U746" s="172"/>
      <c r="V746" s="172"/>
      <c r="W746" s="172"/>
      <c r="X746" s="172"/>
      <c r="Y746" s="172"/>
      <c r="Z746" s="172"/>
      <c r="AA746" s="172"/>
      <c r="AB746" s="172"/>
      <c r="AC746" s="172"/>
      <c r="AD746" s="172"/>
      <c r="AE746" s="172"/>
      <c r="AF746" s="172"/>
      <c r="AG746" s="172"/>
      <c r="AH746" s="172"/>
      <c r="AI746" s="172"/>
      <c r="AJ746" s="172"/>
      <c r="AK746" s="172"/>
      <c r="AL746" s="172"/>
      <c r="AM746" s="172"/>
      <c r="AN746" s="172"/>
      <c r="AO746" s="172"/>
      <c r="AP746" s="172"/>
    </row>
    <row r="747" spans="1:42">
      <c r="A747" s="174"/>
      <c r="B747" s="174"/>
      <c r="C747" s="174"/>
      <c r="D747" s="172"/>
      <c r="E747" s="172"/>
      <c r="F747" s="172"/>
      <c r="G747" s="172"/>
      <c r="H747" s="172"/>
      <c r="I747" s="172"/>
      <c r="J747" s="172"/>
      <c r="K747" s="172"/>
      <c r="L747" s="172"/>
      <c r="M747" s="172"/>
      <c r="N747" s="172"/>
      <c r="O747" s="172"/>
      <c r="P747" s="172"/>
      <c r="Q747" s="172"/>
      <c r="R747" s="172"/>
      <c r="S747" s="172"/>
      <c r="T747" s="172"/>
      <c r="U747" s="172"/>
      <c r="V747" s="172"/>
      <c r="W747" s="172"/>
      <c r="X747" s="172"/>
      <c r="Y747" s="172"/>
      <c r="Z747" s="172"/>
      <c r="AA747" s="172"/>
      <c r="AB747" s="172"/>
      <c r="AC747" s="172"/>
      <c r="AD747" s="172"/>
      <c r="AE747" s="172"/>
      <c r="AF747" s="172"/>
      <c r="AG747" s="172"/>
      <c r="AH747" s="172"/>
      <c r="AI747" s="172"/>
      <c r="AJ747" s="172"/>
      <c r="AK747" s="172"/>
      <c r="AL747" s="172"/>
      <c r="AM747" s="172"/>
      <c r="AN747" s="172"/>
      <c r="AO747" s="172"/>
      <c r="AP747" s="172"/>
    </row>
    <row r="748" spans="1:42">
      <c r="A748" s="174"/>
      <c r="B748" s="174"/>
      <c r="C748" s="174"/>
      <c r="D748" s="172"/>
      <c r="E748" s="172"/>
      <c r="F748" s="172"/>
      <c r="G748" s="172"/>
      <c r="H748" s="172"/>
      <c r="I748" s="172"/>
      <c r="J748" s="172"/>
      <c r="K748" s="172"/>
      <c r="L748" s="172"/>
      <c r="M748" s="172"/>
      <c r="N748" s="172"/>
      <c r="O748" s="172"/>
      <c r="P748" s="172"/>
      <c r="Q748" s="172"/>
      <c r="R748" s="172"/>
      <c r="S748" s="172"/>
      <c r="T748" s="172"/>
      <c r="U748" s="172"/>
      <c r="V748" s="172"/>
      <c r="W748" s="172"/>
      <c r="X748" s="172"/>
      <c r="Y748" s="172"/>
      <c r="Z748" s="172"/>
      <c r="AA748" s="172"/>
      <c r="AB748" s="172"/>
      <c r="AC748" s="172"/>
      <c r="AD748" s="172"/>
      <c r="AE748" s="172"/>
      <c r="AF748" s="172"/>
      <c r="AG748" s="172"/>
      <c r="AH748" s="172"/>
      <c r="AI748" s="172"/>
      <c r="AJ748" s="172"/>
      <c r="AK748" s="172"/>
      <c r="AL748" s="172"/>
      <c r="AM748" s="172"/>
      <c r="AN748" s="172"/>
      <c r="AO748" s="172"/>
      <c r="AP748" s="172"/>
    </row>
    <row r="749" spans="1:42">
      <c r="A749" s="174"/>
      <c r="B749" s="174"/>
      <c r="C749" s="174"/>
      <c r="D749" s="172"/>
      <c r="E749" s="172"/>
      <c r="F749" s="172"/>
      <c r="G749" s="172"/>
      <c r="H749" s="172"/>
      <c r="I749" s="172"/>
      <c r="J749" s="172"/>
      <c r="K749" s="172"/>
      <c r="L749" s="172"/>
      <c r="M749" s="172"/>
      <c r="N749" s="172"/>
      <c r="O749" s="172"/>
      <c r="P749" s="172"/>
      <c r="Q749" s="172"/>
      <c r="R749" s="172"/>
      <c r="S749" s="172"/>
      <c r="T749" s="172"/>
      <c r="U749" s="172"/>
      <c r="V749" s="172"/>
      <c r="W749" s="172"/>
      <c r="X749" s="172"/>
      <c r="Y749" s="172"/>
      <c r="Z749" s="172"/>
      <c r="AA749" s="172"/>
      <c r="AB749" s="172"/>
      <c r="AC749" s="172"/>
      <c r="AD749" s="172"/>
      <c r="AE749" s="172"/>
      <c r="AF749" s="172"/>
      <c r="AG749" s="172"/>
      <c r="AH749" s="172"/>
      <c r="AI749" s="172"/>
      <c r="AJ749" s="172"/>
      <c r="AK749" s="172"/>
      <c r="AL749" s="172"/>
      <c r="AM749" s="172"/>
      <c r="AN749" s="172"/>
      <c r="AO749" s="172"/>
      <c r="AP749" s="172"/>
    </row>
    <row r="750" spans="1:42">
      <c r="A750" s="174"/>
      <c r="B750" s="174"/>
      <c r="C750" s="174"/>
      <c r="D750" s="172"/>
      <c r="E750" s="172"/>
      <c r="F750" s="172"/>
      <c r="G750" s="172"/>
      <c r="H750" s="172"/>
      <c r="I750" s="172"/>
      <c r="J750" s="172"/>
      <c r="K750" s="172"/>
      <c r="L750" s="172"/>
      <c r="M750" s="172"/>
      <c r="N750" s="172"/>
      <c r="O750" s="172"/>
      <c r="P750" s="172"/>
      <c r="Q750" s="172"/>
      <c r="R750" s="172"/>
      <c r="S750" s="172"/>
      <c r="T750" s="172"/>
      <c r="U750" s="172"/>
      <c r="V750" s="172"/>
      <c r="W750" s="172"/>
      <c r="X750" s="172"/>
      <c r="Y750" s="172"/>
      <c r="Z750" s="172"/>
      <c r="AA750" s="172"/>
      <c r="AB750" s="172"/>
      <c r="AC750" s="172"/>
      <c r="AD750" s="172"/>
      <c r="AE750" s="172"/>
      <c r="AF750" s="172"/>
      <c r="AG750" s="172"/>
      <c r="AH750" s="172"/>
      <c r="AI750" s="172"/>
      <c r="AJ750" s="172"/>
      <c r="AK750" s="172"/>
      <c r="AL750" s="172"/>
      <c r="AM750" s="172"/>
      <c r="AN750" s="172"/>
      <c r="AO750" s="172"/>
      <c r="AP750" s="172"/>
    </row>
    <row r="751" spans="1:42">
      <c r="A751" s="174"/>
      <c r="B751" s="174"/>
      <c r="C751" s="174"/>
      <c r="D751" s="172"/>
      <c r="E751" s="172"/>
      <c r="F751" s="172"/>
      <c r="G751" s="172"/>
      <c r="H751" s="172"/>
      <c r="I751" s="172"/>
      <c r="J751" s="172"/>
      <c r="K751" s="172"/>
      <c r="L751" s="172"/>
      <c r="M751" s="172"/>
      <c r="N751" s="172"/>
      <c r="O751" s="172"/>
      <c r="P751" s="172"/>
      <c r="Q751" s="172"/>
      <c r="R751" s="172"/>
      <c r="S751" s="172"/>
      <c r="T751" s="172"/>
      <c r="U751" s="172"/>
      <c r="V751" s="172"/>
      <c r="W751" s="172"/>
      <c r="X751" s="172"/>
      <c r="Y751" s="172"/>
      <c r="Z751" s="172"/>
      <c r="AA751" s="172"/>
      <c r="AB751" s="172"/>
      <c r="AC751" s="172"/>
      <c r="AD751" s="172"/>
      <c r="AE751" s="172"/>
      <c r="AF751" s="172"/>
      <c r="AG751" s="172"/>
      <c r="AH751" s="172"/>
      <c r="AI751" s="172"/>
      <c r="AJ751" s="172"/>
      <c r="AK751" s="172"/>
      <c r="AL751" s="172"/>
      <c r="AM751" s="172"/>
      <c r="AN751" s="172"/>
      <c r="AO751" s="172"/>
      <c r="AP751" s="172"/>
    </row>
    <row r="752" spans="1:42">
      <c r="A752" s="174"/>
      <c r="B752" s="174"/>
      <c r="C752" s="174"/>
      <c r="D752" s="172"/>
      <c r="E752" s="172"/>
      <c r="F752" s="172"/>
      <c r="G752" s="172"/>
      <c r="H752" s="172"/>
      <c r="I752" s="172"/>
      <c r="J752" s="172"/>
      <c r="K752" s="172"/>
      <c r="L752" s="172"/>
      <c r="M752" s="172"/>
      <c r="N752" s="172"/>
      <c r="O752" s="172"/>
      <c r="P752" s="172"/>
      <c r="Q752" s="172"/>
      <c r="R752" s="172"/>
      <c r="S752" s="172"/>
      <c r="T752" s="172"/>
      <c r="U752" s="172"/>
      <c r="V752" s="172"/>
      <c r="W752" s="172"/>
      <c r="X752" s="172"/>
      <c r="Y752" s="172"/>
      <c r="Z752" s="172"/>
      <c r="AA752" s="172"/>
      <c r="AB752" s="172"/>
      <c r="AC752" s="172"/>
      <c r="AD752" s="172"/>
      <c r="AE752" s="172"/>
      <c r="AF752" s="172"/>
      <c r="AG752" s="172"/>
      <c r="AH752" s="172"/>
      <c r="AI752" s="172"/>
      <c r="AJ752" s="172"/>
      <c r="AK752" s="172"/>
      <c r="AL752" s="172"/>
      <c r="AM752" s="172"/>
      <c r="AN752" s="172"/>
      <c r="AO752" s="172"/>
      <c r="AP752" s="172"/>
    </row>
    <row r="753" spans="1:42">
      <c r="A753" s="174"/>
      <c r="B753" s="174"/>
      <c r="C753" s="174"/>
      <c r="D753" s="172"/>
      <c r="E753" s="172"/>
      <c r="F753" s="172"/>
      <c r="G753" s="172"/>
      <c r="H753" s="172"/>
      <c r="I753" s="172"/>
      <c r="J753" s="172"/>
      <c r="K753" s="172"/>
      <c r="L753" s="172"/>
      <c r="M753" s="172"/>
      <c r="N753" s="172"/>
      <c r="O753" s="172"/>
      <c r="P753" s="172"/>
      <c r="Q753" s="172"/>
      <c r="R753" s="172"/>
      <c r="S753" s="172"/>
      <c r="T753" s="172"/>
      <c r="U753" s="172"/>
      <c r="V753" s="172"/>
      <c r="W753" s="172"/>
      <c r="X753" s="172"/>
      <c r="Y753" s="172"/>
      <c r="Z753" s="172"/>
      <c r="AA753" s="172"/>
      <c r="AB753" s="172"/>
      <c r="AC753" s="172"/>
      <c r="AD753" s="172"/>
      <c r="AE753" s="172"/>
      <c r="AF753" s="172"/>
      <c r="AG753" s="172"/>
      <c r="AH753" s="172"/>
      <c r="AI753" s="172"/>
      <c r="AJ753" s="172"/>
      <c r="AK753" s="172"/>
      <c r="AL753" s="172"/>
      <c r="AM753" s="172"/>
      <c r="AN753" s="172"/>
      <c r="AO753" s="172"/>
      <c r="AP753" s="172"/>
    </row>
    <row r="754" spans="1:42">
      <c r="A754" s="174"/>
      <c r="B754" s="174"/>
      <c r="C754" s="174"/>
      <c r="D754" s="172"/>
      <c r="E754" s="172"/>
      <c r="F754" s="172"/>
      <c r="G754" s="172"/>
      <c r="H754" s="172"/>
      <c r="I754" s="172"/>
      <c r="J754" s="172"/>
      <c r="K754" s="172"/>
      <c r="L754" s="172"/>
      <c r="M754" s="172"/>
      <c r="N754" s="172"/>
      <c r="O754" s="172"/>
      <c r="P754" s="172"/>
      <c r="Q754" s="172"/>
      <c r="R754" s="172"/>
      <c r="S754" s="172"/>
      <c r="T754" s="172"/>
      <c r="U754" s="172"/>
      <c r="V754" s="172"/>
      <c r="W754" s="172"/>
      <c r="X754" s="172"/>
      <c r="Y754" s="172"/>
      <c r="Z754" s="172"/>
      <c r="AA754" s="172"/>
      <c r="AB754" s="172"/>
      <c r="AC754" s="172"/>
      <c r="AD754" s="172"/>
      <c r="AE754" s="172"/>
      <c r="AF754" s="172"/>
      <c r="AG754" s="172"/>
      <c r="AH754" s="172"/>
      <c r="AI754" s="172"/>
      <c r="AJ754" s="172"/>
      <c r="AK754" s="172"/>
      <c r="AL754" s="172"/>
      <c r="AM754" s="172"/>
      <c r="AN754" s="172"/>
      <c r="AO754" s="172"/>
      <c r="AP754" s="172"/>
    </row>
    <row r="755" spans="1:42">
      <c r="A755" s="174"/>
      <c r="B755" s="174"/>
      <c r="C755" s="174"/>
      <c r="D755" s="172"/>
      <c r="E755" s="172"/>
      <c r="F755" s="172"/>
      <c r="G755" s="172"/>
      <c r="H755" s="172"/>
      <c r="I755" s="172"/>
      <c r="J755" s="172"/>
      <c r="K755" s="172"/>
      <c r="L755" s="172"/>
      <c r="M755" s="172"/>
      <c r="N755" s="172"/>
      <c r="O755" s="172"/>
      <c r="P755" s="172"/>
      <c r="Q755" s="172"/>
      <c r="R755" s="172"/>
      <c r="S755" s="172"/>
      <c r="T755" s="172"/>
      <c r="U755" s="172"/>
      <c r="V755" s="172"/>
      <c r="W755" s="172"/>
      <c r="X755" s="172"/>
      <c r="Y755" s="172"/>
      <c r="Z755" s="172"/>
      <c r="AA755" s="172"/>
      <c r="AB755" s="172"/>
      <c r="AC755" s="172"/>
      <c r="AD755" s="172"/>
      <c r="AE755" s="172"/>
      <c r="AF755" s="172"/>
      <c r="AG755" s="172"/>
      <c r="AH755" s="172"/>
      <c r="AI755" s="172"/>
      <c r="AJ755" s="172"/>
      <c r="AK755" s="172"/>
      <c r="AL755" s="172"/>
      <c r="AM755" s="172"/>
      <c r="AN755" s="172"/>
      <c r="AO755" s="172"/>
      <c r="AP755" s="172"/>
    </row>
    <row r="756" spans="1:42">
      <c r="A756" s="174"/>
      <c r="B756" s="174"/>
      <c r="C756" s="174"/>
      <c r="D756" s="172"/>
      <c r="E756" s="172"/>
      <c r="F756" s="172"/>
      <c r="G756" s="172"/>
      <c r="H756" s="172"/>
      <c r="I756" s="172"/>
      <c r="J756" s="172"/>
      <c r="K756" s="172"/>
      <c r="L756" s="172"/>
      <c r="M756" s="172"/>
      <c r="N756" s="172"/>
      <c r="O756" s="172"/>
      <c r="P756" s="172"/>
      <c r="Q756" s="172"/>
      <c r="R756" s="172"/>
      <c r="S756" s="172"/>
      <c r="T756" s="172"/>
      <c r="U756" s="172"/>
      <c r="V756" s="172"/>
      <c r="W756" s="172"/>
      <c r="X756" s="172"/>
      <c r="Y756" s="172"/>
      <c r="Z756" s="172"/>
      <c r="AA756" s="172"/>
      <c r="AB756" s="172"/>
      <c r="AC756" s="172"/>
      <c r="AD756" s="172"/>
      <c r="AE756" s="172"/>
      <c r="AF756" s="172"/>
      <c r="AG756" s="172"/>
      <c r="AH756" s="172"/>
      <c r="AI756" s="172"/>
      <c r="AJ756" s="172"/>
      <c r="AK756" s="172"/>
      <c r="AL756" s="172"/>
      <c r="AM756" s="172"/>
      <c r="AN756" s="172"/>
      <c r="AO756" s="172"/>
      <c r="AP756" s="172"/>
    </row>
    <row r="757" spans="1:42">
      <c r="A757" s="174"/>
      <c r="B757" s="174"/>
      <c r="C757" s="174"/>
      <c r="D757" s="172"/>
      <c r="E757" s="172"/>
      <c r="F757" s="172"/>
      <c r="G757" s="172"/>
      <c r="H757" s="172"/>
      <c r="I757" s="172"/>
      <c r="J757" s="172"/>
      <c r="K757" s="172"/>
      <c r="L757" s="172"/>
      <c r="M757" s="172"/>
      <c r="N757" s="172"/>
      <c r="O757" s="172"/>
      <c r="P757" s="172"/>
      <c r="Q757" s="172"/>
      <c r="R757" s="172"/>
      <c r="S757" s="172"/>
      <c r="T757" s="172"/>
      <c r="U757" s="172"/>
      <c r="V757" s="172"/>
      <c r="W757" s="172"/>
      <c r="X757" s="172"/>
      <c r="Y757" s="172"/>
      <c r="Z757" s="172"/>
      <c r="AA757" s="172"/>
      <c r="AB757" s="172"/>
      <c r="AC757" s="172"/>
      <c r="AD757" s="172"/>
      <c r="AE757" s="172"/>
      <c r="AF757" s="172"/>
      <c r="AG757" s="172"/>
      <c r="AH757" s="172"/>
      <c r="AI757" s="172"/>
      <c r="AJ757" s="172"/>
      <c r="AK757" s="172"/>
      <c r="AL757" s="172"/>
      <c r="AM757" s="172"/>
      <c r="AN757" s="172"/>
      <c r="AO757" s="172"/>
      <c r="AP757" s="172"/>
    </row>
    <row r="758" spans="1:42">
      <c r="A758" s="174"/>
      <c r="B758" s="174"/>
      <c r="C758" s="174"/>
      <c r="D758" s="172"/>
      <c r="E758" s="172"/>
      <c r="F758" s="172"/>
      <c r="G758" s="172"/>
      <c r="H758" s="172"/>
      <c r="I758" s="172"/>
      <c r="J758" s="172"/>
      <c r="K758" s="172"/>
      <c r="L758" s="172"/>
      <c r="M758" s="172"/>
      <c r="N758" s="172"/>
      <c r="O758" s="172"/>
      <c r="P758" s="172"/>
      <c r="Q758" s="172"/>
      <c r="R758" s="172"/>
      <c r="S758" s="172"/>
      <c r="T758" s="172"/>
      <c r="U758" s="172"/>
      <c r="V758" s="172"/>
      <c r="W758" s="172"/>
      <c r="X758" s="172"/>
      <c r="Y758" s="172"/>
      <c r="Z758" s="172"/>
      <c r="AA758" s="172"/>
      <c r="AB758" s="172"/>
      <c r="AC758" s="172"/>
      <c r="AD758" s="172"/>
      <c r="AE758" s="172"/>
      <c r="AF758" s="172"/>
      <c r="AG758" s="172"/>
      <c r="AH758" s="172"/>
      <c r="AI758" s="172"/>
      <c r="AJ758" s="172"/>
      <c r="AK758" s="172"/>
      <c r="AL758" s="172"/>
      <c r="AM758" s="172"/>
      <c r="AN758" s="172"/>
      <c r="AO758" s="172"/>
      <c r="AP758" s="172"/>
    </row>
    <row r="759" spans="1:42">
      <c r="A759" s="174"/>
      <c r="B759" s="174"/>
      <c r="C759" s="174"/>
      <c r="D759" s="172"/>
      <c r="E759" s="172"/>
      <c r="F759" s="172"/>
      <c r="G759" s="172"/>
      <c r="H759" s="172"/>
      <c r="I759" s="172"/>
      <c r="J759" s="172"/>
      <c r="K759" s="172"/>
      <c r="L759" s="172"/>
      <c r="M759" s="172"/>
      <c r="N759" s="172"/>
      <c r="O759" s="172"/>
      <c r="P759" s="172"/>
      <c r="Q759" s="172"/>
      <c r="R759" s="172"/>
      <c r="S759" s="172"/>
      <c r="T759" s="172"/>
      <c r="U759" s="172"/>
      <c r="V759" s="172"/>
      <c r="W759" s="172"/>
      <c r="X759" s="172"/>
      <c r="Y759" s="172"/>
      <c r="Z759" s="172"/>
      <c r="AA759" s="172"/>
      <c r="AB759" s="172"/>
      <c r="AC759" s="172"/>
      <c r="AD759" s="172"/>
      <c r="AE759" s="172"/>
      <c r="AF759" s="172"/>
      <c r="AG759" s="172"/>
      <c r="AH759" s="172"/>
      <c r="AI759" s="172"/>
      <c r="AJ759" s="172"/>
      <c r="AK759" s="172"/>
      <c r="AL759" s="172"/>
      <c r="AM759" s="172"/>
      <c r="AN759" s="172"/>
      <c r="AO759" s="172"/>
      <c r="AP759" s="172"/>
    </row>
    <row r="760" spans="1:42">
      <c r="A760" s="174"/>
      <c r="B760" s="174"/>
      <c r="C760" s="174"/>
      <c r="D760" s="172"/>
      <c r="E760" s="172"/>
      <c r="F760" s="172"/>
      <c r="G760" s="172"/>
      <c r="H760" s="172"/>
      <c r="I760" s="172"/>
      <c r="J760" s="172"/>
      <c r="K760" s="172"/>
      <c r="L760" s="172"/>
      <c r="M760" s="172"/>
      <c r="N760" s="172"/>
      <c r="O760" s="172"/>
      <c r="P760" s="172"/>
      <c r="Q760" s="172"/>
      <c r="R760" s="172"/>
      <c r="S760" s="172"/>
      <c r="T760" s="172"/>
      <c r="U760" s="172"/>
      <c r="V760" s="172"/>
      <c r="W760" s="172"/>
      <c r="X760" s="172"/>
      <c r="Y760" s="172"/>
      <c r="Z760" s="172"/>
      <c r="AA760" s="172"/>
      <c r="AB760" s="172"/>
      <c r="AC760" s="172"/>
      <c r="AD760" s="172"/>
      <c r="AE760" s="172"/>
      <c r="AF760" s="172"/>
      <c r="AG760" s="172"/>
      <c r="AH760" s="172"/>
      <c r="AI760" s="172"/>
      <c r="AJ760" s="172"/>
      <c r="AK760" s="172"/>
      <c r="AL760" s="172"/>
      <c r="AM760" s="172"/>
      <c r="AN760" s="172"/>
      <c r="AO760" s="172"/>
      <c r="AP760" s="172"/>
    </row>
    <row r="761" spans="1:42">
      <c r="A761" s="174"/>
      <c r="B761" s="174"/>
      <c r="C761" s="174"/>
      <c r="D761" s="172"/>
      <c r="E761" s="172"/>
      <c r="F761" s="172"/>
      <c r="G761" s="172"/>
      <c r="H761" s="172"/>
      <c r="I761" s="172"/>
      <c r="J761" s="172"/>
      <c r="K761" s="172"/>
      <c r="L761" s="172"/>
      <c r="M761" s="172"/>
      <c r="N761" s="172"/>
      <c r="O761" s="172"/>
      <c r="P761" s="172"/>
      <c r="Q761" s="172"/>
      <c r="R761" s="172"/>
      <c r="S761" s="172"/>
      <c r="T761" s="172"/>
      <c r="U761" s="172"/>
      <c r="V761" s="172"/>
      <c r="W761" s="172"/>
      <c r="X761" s="172"/>
      <c r="Y761" s="172"/>
      <c r="Z761" s="172"/>
      <c r="AA761" s="172"/>
      <c r="AB761" s="172"/>
      <c r="AC761" s="172"/>
      <c r="AD761" s="172"/>
      <c r="AE761" s="172"/>
      <c r="AF761" s="172"/>
      <c r="AG761" s="172"/>
      <c r="AH761" s="172"/>
      <c r="AI761" s="172"/>
      <c r="AJ761" s="172"/>
      <c r="AK761" s="172"/>
      <c r="AL761" s="172"/>
      <c r="AM761" s="172"/>
      <c r="AN761" s="172"/>
      <c r="AO761" s="172"/>
      <c r="AP761" s="172"/>
    </row>
    <row r="762" spans="1:42">
      <c r="A762" s="174"/>
      <c r="B762" s="174"/>
      <c r="C762" s="174"/>
      <c r="D762" s="172"/>
      <c r="E762" s="172"/>
      <c r="F762" s="172"/>
      <c r="G762" s="172"/>
      <c r="H762" s="172"/>
      <c r="I762" s="172"/>
      <c r="J762" s="172"/>
      <c r="K762" s="172"/>
      <c r="L762" s="172"/>
      <c r="M762" s="172"/>
      <c r="N762" s="172"/>
      <c r="O762" s="172"/>
      <c r="P762" s="172"/>
      <c r="Q762" s="172"/>
      <c r="R762" s="172"/>
      <c r="S762" s="172"/>
      <c r="T762" s="172"/>
      <c r="U762" s="172"/>
      <c r="V762" s="172"/>
      <c r="W762" s="172"/>
      <c r="X762" s="172"/>
      <c r="Y762" s="172"/>
      <c r="Z762" s="172"/>
      <c r="AA762" s="172"/>
      <c r="AB762" s="172"/>
      <c r="AC762" s="172"/>
      <c r="AD762" s="172"/>
      <c r="AE762" s="172"/>
      <c r="AF762" s="172"/>
      <c r="AG762" s="172"/>
      <c r="AH762" s="172"/>
      <c r="AI762" s="172"/>
      <c r="AJ762" s="172"/>
      <c r="AK762" s="172"/>
      <c r="AL762" s="172"/>
      <c r="AM762" s="172"/>
      <c r="AN762" s="172"/>
      <c r="AO762" s="172"/>
      <c r="AP762" s="172"/>
    </row>
    <row r="763" spans="1:42">
      <c r="A763" s="174"/>
      <c r="B763" s="174"/>
      <c r="C763" s="174"/>
      <c r="D763" s="172"/>
      <c r="E763" s="172"/>
      <c r="F763" s="172"/>
      <c r="G763" s="172"/>
      <c r="H763" s="172"/>
      <c r="I763" s="172"/>
      <c r="J763" s="172"/>
      <c r="K763" s="172"/>
      <c r="L763" s="172"/>
      <c r="M763" s="172"/>
      <c r="N763" s="172"/>
      <c r="O763" s="172"/>
      <c r="P763" s="172"/>
      <c r="Q763" s="172"/>
      <c r="R763" s="172"/>
      <c r="S763" s="172"/>
      <c r="T763" s="172"/>
      <c r="U763" s="172"/>
      <c r="V763" s="172"/>
      <c r="W763" s="172"/>
      <c r="X763" s="172"/>
      <c r="Y763" s="172"/>
      <c r="Z763" s="172"/>
      <c r="AA763" s="172"/>
      <c r="AB763" s="172"/>
      <c r="AC763" s="172"/>
      <c r="AD763" s="172"/>
      <c r="AE763" s="172"/>
      <c r="AF763" s="172"/>
      <c r="AG763" s="172"/>
      <c r="AH763" s="172"/>
      <c r="AI763" s="172"/>
      <c r="AJ763" s="172"/>
      <c r="AK763" s="172"/>
      <c r="AL763" s="172"/>
      <c r="AM763" s="172"/>
      <c r="AN763" s="172"/>
      <c r="AO763" s="172"/>
      <c r="AP763" s="172"/>
    </row>
    <row r="764" spans="1:42">
      <c r="A764" s="174"/>
      <c r="B764" s="174"/>
      <c r="C764" s="174"/>
      <c r="D764" s="172"/>
      <c r="E764" s="172"/>
      <c r="F764" s="172"/>
      <c r="G764" s="172"/>
      <c r="H764" s="172"/>
      <c r="I764" s="172"/>
      <c r="J764" s="172"/>
      <c r="K764" s="172"/>
      <c r="L764" s="172"/>
      <c r="M764" s="172"/>
      <c r="N764" s="172"/>
      <c r="O764" s="172"/>
      <c r="P764" s="172"/>
      <c r="Q764" s="172"/>
      <c r="R764" s="172"/>
      <c r="S764" s="172"/>
      <c r="T764" s="172"/>
      <c r="U764" s="172"/>
      <c r="V764" s="172"/>
      <c r="W764" s="172"/>
      <c r="X764" s="172"/>
      <c r="Y764" s="172"/>
      <c r="Z764" s="172"/>
      <c r="AA764" s="172"/>
      <c r="AB764" s="172"/>
      <c r="AC764" s="172"/>
      <c r="AD764" s="172"/>
      <c r="AE764" s="172"/>
      <c r="AF764" s="172"/>
      <c r="AG764" s="172"/>
      <c r="AH764" s="172"/>
      <c r="AI764" s="172"/>
      <c r="AJ764" s="172"/>
      <c r="AK764" s="172"/>
      <c r="AL764" s="172"/>
      <c r="AM764" s="172"/>
      <c r="AN764" s="172"/>
      <c r="AO764" s="172"/>
      <c r="AP764" s="172"/>
    </row>
    <row r="765" spans="1:42">
      <c r="A765" s="174"/>
      <c r="B765" s="174"/>
      <c r="C765" s="174"/>
      <c r="D765" s="172"/>
      <c r="E765" s="172"/>
      <c r="F765" s="172"/>
      <c r="G765" s="172"/>
      <c r="H765" s="172"/>
      <c r="I765" s="172"/>
      <c r="J765" s="172"/>
      <c r="K765" s="172"/>
      <c r="L765" s="172"/>
      <c r="M765" s="172"/>
      <c r="N765" s="172"/>
      <c r="O765" s="172"/>
      <c r="P765" s="172"/>
      <c r="Q765" s="172"/>
      <c r="R765" s="172"/>
      <c r="S765" s="172"/>
      <c r="T765" s="172"/>
      <c r="U765" s="172"/>
      <c r="V765" s="172"/>
      <c r="W765" s="172"/>
      <c r="X765" s="172"/>
      <c r="Y765" s="172"/>
      <c r="Z765" s="172"/>
      <c r="AA765" s="172"/>
      <c r="AB765" s="172"/>
      <c r="AC765" s="172"/>
      <c r="AD765" s="172"/>
      <c r="AE765" s="172"/>
      <c r="AF765" s="172"/>
      <c r="AG765" s="172"/>
      <c r="AH765" s="172"/>
      <c r="AI765" s="172"/>
      <c r="AJ765" s="172"/>
      <c r="AK765" s="172"/>
      <c r="AL765" s="172"/>
      <c r="AM765" s="172"/>
      <c r="AN765" s="172"/>
      <c r="AO765" s="172"/>
      <c r="AP765" s="172"/>
    </row>
    <row r="766" spans="1:42">
      <c r="A766" s="174"/>
      <c r="B766" s="174"/>
      <c r="C766" s="174"/>
      <c r="D766" s="172"/>
      <c r="E766" s="172"/>
      <c r="F766" s="172"/>
      <c r="G766" s="172"/>
      <c r="H766" s="172"/>
      <c r="I766" s="172"/>
      <c r="J766" s="172"/>
      <c r="K766" s="172"/>
      <c r="L766" s="172"/>
      <c r="M766" s="172"/>
      <c r="N766" s="172"/>
      <c r="O766" s="172"/>
      <c r="P766" s="172"/>
      <c r="Q766" s="172"/>
      <c r="R766" s="172"/>
      <c r="S766" s="172"/>
      <c r="T766" s="172"/>
      <c r="U766" s="172"/>
      <c r="V766" s="172"/>
      <c r="W766" s="172"/>
      <c r="X766" s="172"/>
      <c r="Y766" s="172"/>
      <c r="Z766" s="172"/>
      <c r="AA766" s="172"/>
      <c r="AB766" s="172"/>
      <c r="AC766" s="172"/>
      <c r="AD766" s="172"/>
      <c r="AE766" s="172"/>
      <c r="AF766" s="172"/>
      <c r="AG766" s="172"/>
      <c r="AH766" s="172"/>
      <c r="AI766" s="172"/>
      <c r="AJ766" s="172"/>
      <c r="AK766" s="172"/>
      <c r="AL766" s="172"/>
      <c r="AM766" s="172"/>
      <c r="AN766" s="172"/>
      <c r="AO766" s="172"/>
      <c r="AP766" s="172"/>
    </row>
    <row r="767" spans="1:42">
      <c r="A767" s="174"/>
      <c r="B767" s="174"/>
      <c r="C767" s="174"/>
      <c r="D767" s="172"/>
      <c r="E767" s="172"/>
      <c r="F767" s="172"/>
      <c r="G767" s="172"/>
      <c r="H767" s="172"/>
      <c r="I767" s="172"/>
      <c r="J767" s="172"/>
      <c r="K767" s="172"/>
      <c r="L767" s="172"/>
      <c r="M767" s="172"/>
      <c r="N767" s="172"/>
      <c r="O767" s="172"/>
      <c r="P767" s="172"/>
      <c r="Q767" s="172"/>
      <c r="R767" s="172"/>
      <c r="S767" s="172"/>
      <c r="T767" s="172"/>
      <c r="U767" s="172"/>
      <c r="V767" s="172"/>
      <c r="W767" s="172"/>
      <c r="X767" s="172"/>
      <c r="Y767" s="172"/>
      <c r="Z767" s="172"/>
      <c r="AA767" s="172"/>
      <c r="AB767" s="172"/>
      <c r="AC767" s="172"/>
      <c r="AD767" s="172"/>
      <c r="AE767" s="172"/>
      <c r="AF767" s="172"/>
      <c r="AG767" s="172"/>
      <c r="AH767" s="172"/>
      <c r="AI767" s="172"/>
      <c r="AJ767" s="172"/>
      <c r="AK767" s="172"/>
      <c r="AL767" s="172"/>
      <c r="AM767" s="172"/>
      <c r="AN767" s="172"/>
      <c r="AO767" s="172"/>
      <c r="AP767" s="172"/>
    </row>
    <row r="768" spans="1:42">
      <c r="A768" s="174"/>
      <c r="B768" s="174"/>
      <c r="C768" s="174"/>
      <c r="D768" s="172"/>
      <c r="E768" s="172"/>
      <c r="F768" s="172"/>
      <c r="G768" s="172"/>
      <c r="H768" s="172"/>
      <c r="I768" s="172"/>
      <c r="J768" s="172"/>
      <c r="K768" s="172"/>
      <c r="L768" s="172"/>
      <c r="M768" s="172"/>
      <c r="N768" s="172"/>
      <c r="O768" s="172"/>
      <c r="P768" s="172"/>
      <c r="Q768" s="172"/>
      <c r="R768" s="172"/>
      <c r="S768" s="172"/>
      <c r="T768" s="172"/>
      <c r="U768" s="172"/>
      <c r="V768" s="172"/>
      <c r="W768" s="172"/>
      <c r="X768" s="172"/>
      <c r="Y768" s="172"/>
      <c r="Z768" s="172"/>
      <c r="AA768" s="172"/>
      <c r="AB768" s="172"/>
      <c r="AC768" s="172"/>
      <c r="AD768" s="172"/>
      <c r="AE768" s="172"/>
      <c r="AF768" s="172"/>
      <c r="AG768" s="172"/>
      <c r="AH768" s="172"/>
      <c r="AI768" s="172"/>
      <c r="AJ768" s="172"/>
      <c r="AK768" s="172"/>
      <c r="AL768" s="172"/>
      <c r="AM768" s="172"/>
      <c r="AN768" s="172"/>
      <c r="AO768" s="172"/>
      <c r="AP768" s="172"/>
    </row>
    <row r="769" spans="1:42">
      <c r="A769" s="174"/>
      <c r="B769" s="174"/>
      <c r="C769" s="174"/>
      <c r="D769" s="172"/>
      <c r="E769" s="172"/>
      <c r="F769" s="172"/>
      <c r="G769" s="172"/>
      <c r="H769" s="172"/>
      <c r="I769" s="172"/>
      <c r="J769" s="172"/>
      <c r="K769" s="172"/>
      <c r="L769" s="172"/>
      <c r="M769" s="172"/>
      <c r="N769" s="172"/>
      <c r="O769" s="172"/>
      <c r="P769" s="172"/>
      <c r="Q769" s="172"/>
      <c r="R769" s="172"/>
      <c r="S769" s="172"/>
      <c r="T769" s="172"/>
      <c r="U769" s="172"/>
      <c r="V769" s="172"/>
      <c r="W769" s="172"/>
      <c r="X769" s="172"/>
      <c r="Y769" s="172"/>
      <c r="Z769" s="172"/>
      <c r="AA769" s="172"/>
      <c r="AB769" s="172"/>
      <c r="AC769" s="172"/>
      <c r="AD769" s="172"/>
      <c r="AE769" s="172"/>
      <c r="AF769" s="172"/>
      <c r="AG769" s="172"/>
      <c r="AH769" s="172"/>
      <c r="AI769" s="172"/>
      <c r="AJ769" s="172"/>
      <c r="AK769" s="172"/>
      <c r="AL769" s="172"/>
      <c r="AM769" s="172"/>
      <c r="AN769" s="172"/>
      <c r="AO769" s="172"/>
      <c r="AP769" s="172"/>
    </row>
    <row r="770" spans="1:42">
      <c r="A770" s="174"/>
      <c r="B770" s="174"/>
      <c r="C770" s="174"/>
      <c r="D770" s="172"/>
      <c r="E770" s="172"/>
      <c r="F770" s="172"/>
      <c r="G770" s="172"/>
      <c r="H770" s="172"/>
      <c r="I770" s="172"/>
      <c r="J770" s="172"/>
      <c r="K770" s="172"/>
      <c r="L770" s="172"/>
      <c r="M770" s="172"/>
      <c r="N770" s="172"/>
      <c r="O770" s="172"/>
      <c r="P770" s="172"/>
      <c r="Q770" s="172"/>
      <c r="R770" s="172"/>
      <c r="S770" s="172"/>
      <c r="T770" s="172"/>
      <c r="U770" s="172"/>
      <c r="V770" s="172"/>
      <c r="W770" s="172"/>
      <c r="X770" s="172"/>
      <c r="Y770" s="172"/>
      <c r="Z770" s="172"/>
      <c r="AA770" s="172"/>
      <c r="AB770" s="172"/>
      <c r="AC770" s="172"/>
      <c r="AD770" s="172"/>
      <c r="AE770" s="172"/>
      <c r="AF770" s="172"/>
      <c r="AG770" s="172"/>
      <c r="AH770" s="172"/>
      <c r="AI770" s="172"/>
      <c r="AJ770" s="172"/>
      <c r="AK770" s="172"/>
      <c r="AL770" s="172"/>
      <c r="AM770" s="172"/>
      <c r="AN770" s="172"/>
      <c r="AO770" s="172"/>
      <c r="AP770" s="172"/>
    </row>
    <row r="771" spans="1:42">
      <c r="A771" s="174"/>
      <c r="B771" s="174"/>
      <c r="C771" s="174"/>
      <c r="D771" s="172"/>
      <c r="E771" s="172"/>
      <c r="F771" s="172"/>
      <c r="G771" s="172"/>
      <c r="H771" s="172"/>
      <c r="I771" s="172"/>
      <c r="J771" s="172"/>
      <c r="K771" s="172"/>
      <c r="L771" s="172"/>
      <c r="M771" s="172"/>
      <c r="N771" s="172"/>
      <c r="O771" s="172"/>
      <c r="P771" s="172"/>
      <c r="Q771" s="172"/>
      <c r="R771" s="172"/>
      <c r="S771" s="172"/>
      <c r="T771" s="172"/>
      <c r="U771" s="172"/>
      <c r="V771" s="172"/>
      <c r="W771" s="172"/>
      <c r="X771" s="172"/>
      <c r="Y771" s="172"/>
      <c r="Z771" s="172"/>
      <c r="AA771" s="172"/>
      <c r="AB771" s="172"/>
      <c r="AC771" s="172"/>
      <c r="AD771" s="172"/>
      <c r="AE771" s="172"/>
      <c r="AF771" s="172"/>
      <c r="AG771" s="172"/>
      <c r="AH771" s="172"/>
      <c r="AI771" s="172"/>
      <c r="AJ771" s="172"/>
      <c r="AK771" s="172"/>
      <c r="AL771" s="172"/>
      <c r="AM771" s="172"/>
      <c r="AN771" s="172"/>
      <c r="AO771" s="172"/>
      <c r="AP771" s="172"/>
    </row>
    <row r="772" spans="1:42">
      <c r="A772" s="174"/>
      <c r="B772" s="174"/>
      <c r="C772" s="174"/>
      <c r="D772" s="172"/>
      <c r="E772" s="172"/>
      <c r="F772" s="172"/>
      <c r="G772" s="172"/>
      <c r="H772" s="172"/>
      <c r="I772" s="172"/>
      <c r="J772" s="172"/>
      <c r="K772" s="172"/>
      <c r="L772" s="172"/>
      <c r="M772" s="172"/>
      <c r="N772" s="172"/>
      <c r="O772" s="172"/>
      <c r="P772" s="172"/>
      <c r="Q772" s="172"/>
      <c r="R772" s="172"/>
      <c r="S772" s="172"/>
      <c r="T772" s="172"/>
      <c r="U772" s="172"/>
      <c r="V772" s="172"/>
      <c r="W772" s="172"/>
      <c r="X772" s="172"/>
      <c r="Y772" s="172"/>
      <c r="Z772" s="172"/>
      <c r="AA772" s="172"/>
      <c r="AB772" s="172"/>
      <c r="AC772" s="172"/>
      <c r="AD772" s="172"/>
      <c r="AE772" s="172"/>
      <c r="AF772" s="172"/>
      <c r="AG772" s="172"/>
      <c r="AH772" s="172"/>
      <c r="AI772" s="172"/>
      <c r="AJ772" s="172"/>
      <c r="AK772" s="172"/>
      <c r="AL772" s="172"/>
      <c r="AM772" s="172"/>
      <c r="AN772" s="172"/>
      <c r="AO772" s="172"/>
      <c r="AP772" s="172"/>
    </row>
    <row r="773" spans="1:42">
      <c r="A773" s="174"/>
      <c r="B773" s="174"/>
      <c r="C773" s="174"/>
      <c r="D773" s="172"/>
      <c r="E773" s="172"/>
      <c r="F773" s="172"/>
      <c r="G773" s="172"/>
      <c r="H773" s="172"/>
      <c r="I773" s="172"/>
      <c r="J773" s="172"/>
      <c r="K773" s="172"/>
      <c r="L773" s="172"/>
      <c r="M773" s="172"/>
      <c r="N773" s="172"/>
      <c r="O773" s="172"/>
      <c r="P773" s="172"/>
      <c r="Q773" s="172"/>
      <c r="R773" s="172"/>
      <c r="S773" s="172"/>
      <c r="T773" s="172"/>
      <c r="U773" s="172"/>
      <c r="V773" s="172"/>
      <c r="W773" s="172"/>
      <c r="X773" s="172"/>
      <c r="Y773" s="172"/>
      <c r="Z773" s="172"/>
      <c r="AA773" s="172"/>
      <c r="AB773" s="172"/>
      <c r="AC773" s="172"/>
      <c r="AD773" s="172"/>
      <c r="AE773" s="172"/>
      <c r="AF773" s="172"/>
      <c r="AG773" s="172"/>
      <c r="AH773" s="172"/>
      <c r="AI773" s="172"/>
      <c r="AJ773" s="172"/>
      <c r="AK773" s="172"/>
      <c r="AL773" s="172"/>
      <c r="AM773" s="172"/>
      <c r="AN773" s="172"/>
      <c r="AO773" s="172"/>
      <c r="AP773" s="172"/>
    </row>
    <row r="774" spans="1:42">
      <c r="A774" s="174"/>
      <c r="B774" s="174"/>
      <c r="C774" s="174"/>
      <c r="D774" s="172"/>
      <c r="E774" s="172"/>
      <c r="F774" s="172"/>
      <c r="G774" s="172"/>
      <c r="H774" s="172"/>
      <c r="I774" s="172"/>
      <c r="J774" s="172"/>
      <c r="K774" s="172"/>
      <c r="L774" s="172"/>
      <c r="M774" s="172"/>
      <c r="N774" s="172"/>
      <c r="O774" s="172"/>
      <c r="P774" s="172"/>
      <c r="Q774" s="172"/>
      <c r="R774" s="172"/>
      <c r="S774" s="172"/>
      <c r="T774" s="172"/>
      <c r="U774" s="172"/>
      <c r="V774" s="172"/>
      <c r="W774" s="172"/>
      <c r="X774" s="172"/>
      <c r="Y774" s="172"/>
      <c r="Z774" s="172"/>
      <c r="AA774" s="172"/>
      <c r="AB774" s="172"/>
      <c r="AC774" s="172"/>
      <c r="AD774" s="172"/>
      <c r="AE774" s="172"/>
      <c r="AF774" s="172"/>
      <c r="AG774" s="172"/>
      <c r="AH774" s="172"/>
      <c r="AI774" s="172"/>
      <c r="AJ774" s="172"/>
      <c r="AK774" s="172"/>
      <c r="AL774" s="172"/>
      <c r="AM774" s="172"/>
      <c r="AN774" s="172"/>
      <c r="AO774" s="172"/>
      <c r="AP774" s="172"/>
    </row>
    <row r="775" spans="1:42">
      <c r="A775" s="174"/>
      <c r="B775" s="174"/>
      <c r="C775" s="174"/>
      <c r="D775" s="172"/>
      <c r="E775" s="172"/>
      <c r="F775" s="172"/>
      <c r="G775" s="172"/>
      <c r="H775" s="172"/>
      <c r="I775" s="172"/>
      <c r="J775" s="172"/>
      <c r="K775" s="172"/>
      <c r="L775" s="172"/>
      <c r="M775" s="172"/>
      <c r="N775" s="172"/>
      <c r="O775" s="172"/>
      <c r="P775" s="172"/>
      <c r="Q775" s="172"/>
      <c r="R775" s="172"/>
      <c r="S775" s="172"/>
      <c r="T775" s="172"/>
      <c r="U775" s="172"/>
      <c r="V775" s="172"/>
      <c r="W775" s="172"/>
      <c r="X775" s="172"/>
      <c r="Y775" s="172"/>
      <c r="Z775" s="172"/>
      <c r="AA775" s="172"/>
      <c r="AB775" s="172"/>
      <c r="AC775" s="172"/>
      <c r="AD775" s="172"/>
      <c r="AE775" s="172"/>
      <c r="AF775" s="172"/>
      <c r="AG775" s="172"/>
      <c r="AH775" s="172"/>
      <c r="AI775" s="172"/>
      <c r="AJ775" s="172"/>
      <c r="AK775" s="172"/>
      <c r="AL775" s="172"/>
      <c r="AM775" s="172"/>
      <c r="AN775" s="172"/>
      <c r="AO775" s="172"/>
      <c r="AP775" s="172"/>
    </row>
    <row r="776" spans="1:42">
      <c r="A776" s="174"/>
      <c r="B776" s="174"/>
      <c r="C776" s="174"/>
      <c r="D776" s="172"/>
      <c r="E776" s="172"/>
      <c r="F776" s="172"/>
      <c r="G776" s="172"/>
      <c r="H776" s="172"/>
      <c r="I776" s="172"/>
      <c r="J776" s="172"/>
      <c r="K776" s="172"/>
      <c r="L776" s="172"/>
      <c r="M776" s="172"/>
      <c r="N776" s="172"/>
      <c r="O776" s="172"/>
      <c r="P776" s="172"/>
      <c r="Q776" s="172"/>
      <c r="R776" s="172"/>
      <c r="S776" s="172"/>
      <c r="T776" s="172"/>
      <c r="U776" s="172"/>
      <c r="V776" s="172"/>
      <c r="W776" s="172"/>
      <c r="X776" s="172"/>
      <c r="Y776" s="172"/>
      <c r="Z776" s="172"/>
      <c r="AA776" s="172"/>
      <c r="AB776" s="172"/>
      <c r="AC776" s="172"/>
      <c r="AD776" s="172"/>
      <c r="AE776" s="172"/>
      <c r="AF776" s="172"/>
      <c r="AG776" s="172"/>
      <c r="AH776" s="172"/>
      <c r="AI776" s="172"/>
      <c r="AJ776" s="172"/>
      <c r="AK776" s="172"/>
      <c r="AL776" s="172"/>
      <c r="AM776" s="172"/>
      <c r="AN776" s="172"/>
      <c r="AO776" s="172"/>
      <c r="AP776" s="172"/>
    </row>
    <row r="777" spans="1:42">
      <c r="A777" s="174"/>
      <c r="B777" s="174"/>
      <c r="C777" s="174"/>
      <c r="D777" s="172"/>
      <c r="E777" s="172"/>
      <c r="F777" s="172"/>
      <c r="G777" s="172"/>
      <c r="H777" s="172"/>
      <c r="I777" s="172"/>
      <c r="J777" s="172"/>
      <c r="K777" s="172"/>
      <c r="L777" s="172"/>
      <c r="M777" s="172"/>
      <c r="N777" s="172"/>
      <c r="O777" s="172"/>
      <c r="P777" s="172"/>
      <c r="Q777" s="172"/>
      <c r="R777" s="172"/>
      <c r="S777" s="172"/>
      <c r="T777" s="172"/>
      <c r="U777" s="172"/>
      <c r="V777" s="172"/>
      <c r="W777" s="172"/>
      <c r="X777" s="172"/>
      <c r="Y777" s="172"/>
      <c r="Z777" s="172"/>
      <c r="AA777" s="172"/>
      <c r="AB777" s="172"/>
      <c r="AC777" s="172"/>
      <c r="AD777" s="172"/>
      <c r="AE777" s="172"/>
      <c r="AF777" s="172"/>
      <c r="AG777" s="172"/>
      <c r="AH777" s="172"/>
      <c r="AI777" s="172"/>
      <c r="AJ777" s="172"/>
      <c r="AK777" s="172"/>
      <c r="AL777" s="172"/>
      <c r="AM777" s="172"/>
      <c r="AN777" s="172"/>
      <c r="AO777" s="172"/>
      <c r="AP777" s="172"/>
    </row>
    <row r="778" spans="1:42">
      <c r="A778" s="174"/>
      <c r="B778" s="174"/>
      <c r="C778" s="174"/>
      <c r="D778" s="172"/>
      <c r="E778" s="172"/>
      <c r="F778" s="172"/>
      <c r="G778" s="172"/>
      <c r="H778" s="172"/>
      <c r="I778" s="172"/>
      <c r="J778" s="172"/>
      <c r="K778" s="172"/>
      <c r="L778" s="172"/>
      <c r="M778" s="172"/>
      <c r="N778" s="172"/>
      <c r="O778" s="172"/>
      <c r="P778" s="172"/>
      <c r="Q778" s="172"/>
      <c r="R778" s="172"/>
      <c r="S778" s="172"/>
      <c r="T778" s="172"/>
      <c r="U778" s="172"/>
      <c r="V778" s="172"/>
      <c r="W778" s="172"/>
      <c r="X778" s="172"/>
      <c r="Y778" s="172"/>
      <c r="Z778" s="172"/>
      <c r="AA778" s="172"/>
      <c r="AB778" s="172"/>
      <c r="AC778" s="172"/>
      <c r="AD778" s="172"/>
      <c r="AE778" s="172"/>
      <c r="AF778" s="172"/>
      <c r="AG778" s="172"/>
      <c r="AH778" s="172"/>
      <c r="AI778" s="172"/>
      <c r="AJ778" s="172"/>
      <c r="AK778" s="172"/>
      <c r="AL778" s="172"/>
      <c r="AM778" s="172"/>
      <c r="AN778" s="172"/>
      <c r="AO778" s="172"/>
      <c r="AP778" s="172"/>
    </row>
    <row r="779" spans="1:42">
      <c r="A779" s="174"/>
      <c r="B779" s="174"/>
      <c r="C779" s="174"/>
      <c r="D779" s="172"/>
      <c r="E779" s="172"/>
      <c r="F779" s="172"/>
      <c r="G779" s="172"/>
      <c r="H779" s="172"/>
      <c r="I779" s="172"/>
      <c r="J779" s="172"/>
      <c r="K779" s="172"/>
      <c r="L779" s="172"/>
      <c r="M779" s="172"/>
      <c r="N779" s="172"/>
      <c r="O779" s="172"/>
      <c r="P779" s="172"/>
      <c r="Q779" s="172"/>
      <c r="R779" s="172"/>
      <c r="S779" s="172"/>
      <c r="T779" s="172"/>
      <c r="U779" s="172"/>
      <c r="V779" s="172"/>
      <c r="W779" s="172"/>
      <c r="X779" s="172"/>
      <c r="Y779" s="172"/>
      <c r="Z779" s="172"/>
      <c r="AA779" s="172"/>
      <c r="AB779" s="172"/>
      <c r="AC779" s="172"/>
      <c r="AD779" s="172"/>
      <c r="AE779" s="172"/>
      <c r="AF779" s="172"/>
      <c r="AG779" s="172"/>
      <c r="AH779" s="172"/>
      <c r="AI779" s="172"/>
      <c r="AJ779" s="172"/>
      <c r="AK779" s="172"/>
      <c r="AL779" s="172"/>
      <c r="AM779" s="172"/>
      <c r="AN779" s="172"/>
      <c r="AO779" s="172"/>
      <c r="AP779" s="172"/>
    </row>
    <row r="780" spans="1:42">
      <c r="A780" s="174"/>
      <c r="B780" s="174"/>
      <c r="C780" s="174"/>
      <c r="D780" s="172"/>
      <c r="E780" s="172"/>
      <c r="F780" s="172"/>
      <c r="G780" s="172"/>
      <c r="H780" s="172"/>
      <c r="I780" s="172"/>
      <c r="J780" s="172"/>
      <c r="K780" s="172"/>
      <c r="L780" s="172"/>
      <c r="M780" s="172"/>
      <c r="N780" s="172"/>
      <c r="O780" s="172"/>
      <c r="P780" s="172"/>
      <c r="Q780" s="172"/>
      <c r="R780" s="172"/>
      <c r="S780" s="172"/>
      <c r="T780" s="172"/>
      <c r="U780" s="172"/>
      <c r="V780" s="172"/>
      <c r="W780" s="172"/>
      <c r="X780" s="172"/>
      <c r="Y780" s="172"/>
      <c r="Z780" s="172"/>
      <c r="AA780" s="172"/>
      <c r="AB780" s="172"/>
      <c r="AC780" s="172"/>
      <c r="AD780" s="172"/>
      <c r="AE780" s="172"/>
      <c r="AF780" s="172"/>
      <c r="AG780" s="172"/>
      <c r="AH780" s="172"/>
      <c r="AI780" s="172"/>
      <c r="AJ780" s="172"/>
      <c r="AK780" s="172"/>
      <c r="AL780" s="172"/>
      <c r="AM780" s="172"/>
      <c r="AN780" s="172"/>
      <c r="AO780" s="172"/>
      <c r="AP780" s="172"/>
    </row>
    <row r="781" spans="1:42">
      <c r="A781" s="174"/>
      <c r="B781" s="174"/>
      <c r="C781" s="174"/>
      <c r="D781" s="172"/>
      <c r="E781" s="172"/>
      <c r="F781" s="172"/>
      <c r="G781" s="172"/>
      <c r="H781" s="172"/>
      <c r="I781" s="172"/>
      <c r="J781" s="172"/>
      <c r="K781" s="172"/>
      <c r="L781" s="172"/>
      <c r="M781" s="172"/>
      <c r="N781" s="172"/>
      <c r="O781" s="172"/>
      <c r="P781" s="172"/>
      <c r="Q781" s="172"/>
      <c r="R781" s="172"/>
      <c r="S781" s="172"/>
      <c r="T781" s="172"/>
      <c r="U781" s="172"/>
      <c r="V781" s="172"/>
      <c r="W781" s="172"/>
      <c r="X781" s="172"/>
      <c r="Y781" s="172"/>
      <c r="Z781" s="172"/>
      <c r="AA781" s="172"/>
      <c r="AB781" s="172"/>
      <c r="AC781" s="172"/>
      <c r="AD781" s="172"/>
      <c r="AE781" s="172"/>
      <c r="AF781" s="172"/>
      <c r="AG781" s="172"/>
      <c r="AH781" s="172"/>
      <c r="AI781" s="172"/>
      <c r="AJ781" s="172"/>
      <c r="AK781" s="172"/>
      <c r="AL781" s="172"/>
      <c r="AM781" s="172"/>
      <c r="AN781" s="172"/>
      <c r="AO781" s="172"/>
      <c r="AP781" s="172"/>
    </row>
    <row r="782" spans="1:42">
      <c r="A782" s="174"/>
      <c r="B782" s="174"/>
      <c r="C782" s="174"/>
      <c r="D782" s="172"/>
      <c r="E782" s="172"/>
      <c r="F782" s="172"/>
      <c r="G782" s="172"/>
      <c r="H782" s="172"/>
      <c r="I782" s="172"/>
      <c r="J782" s="172"/>
      <c r="K782" s="172"/>
      <c r="L782" s="172"/>
      <c r="M782" s="172"/>
      <c r="N782" s="172"/>
      <c r="O782" s="172"/>
      <c r="P782" s="172"/>
      <c r="Q782" s="172"/>
      <c r="R782" s="172"/>
      <c r="S782" s="172"/>
      <c r="T782" s="172"/>
      <c r="U782" s="172"/>
      <c r="V782" s="172"/>
      <c r="W782" s="172"/>
      <c r="X782" s="172"/>
      <c r="Y782" s="172"/>
      <c r="Z782" s="172"/>
      <c r="AA782" s="172"/>
      <c r="AB782" s="172"/>
      <c r="AC782" s="172"/>
      <c r="AD782" s="172"/>
      <c r="AE782" s="172"/>
      <c r="AF782" s="172"/>
      <c r="AG782" s="172"/>
      <c r="AH782" s="172"/>
      <c r="AI782" s="172"/>
      <c r="AJ782" s="172"/>
      <c r="AK782" s="172"/>
      <c r="AL782" s="172"/>
      <c r="AM782" s="172"/>
      <c r="AN782" s="172"/>
      <c r="AO782" s="172"/>
      <c r="AP782" s="172"/>
    </row>
    <row r="783" spans="1:42">
      <c r="A783" s="174"/>
      <c r="B783" s="174"/>
      <c r="C783" s="174"/>
      <c r="D783" s="172"/>
      <c r="E783" s="172"/>
      <c r="F783" s="172"/>
      <c r="G783" s="172"/>
      <c r="H783" s="172"/>
      <c r="I783" s="172"/>
      <c r="J783" s="172"/>
      <c r="K783" s="172"/>
      <c r="L783" s="172"/>
      <c r="M783" s="172"/>
      <c r="N783" s="172"/>
      <c r="O783" s="172"/>
      <c r="P783" s="172"/>
      <c r="Q783" s="172"/>
      <c r="R783" s="172"/>
      <c r="S783" s="172"/>
      <c r="T783" s="172"/>
      <c r="U783" s="172"/>
      <c r="V783" s="172"/>
      <c r="W783" s="172"/>
      <c r="X783" s="172"/>
      <c r="Y783" s="172"/>
      <c r="Z783" s="172"/>
      <c r="AA783" s="172"/>
      <c r="AB783" s="172"/>
      <c r="AC783" s="172"/>
      <c r="AD783" s="172"/>
      <c r="AE783" s="172"/>
      <c r="AF783" s="172"/>
      <c r="AG783" s="172"/>
      <c r="AH783" s="172"/>
      <c r="AI783" s="172"/>
      <c r="AJ783" s="172"/>
      <c r="AK783" s="172"/>
      <c r="AL783" s="172"/>
      <c r="AM783" s="172"/>
      <c r="AN783" s="172"/>
      <c r="AO783" s="172"/>
      <c r="AP783" s="172"/>
    </row>
    <row r="784" spans="1:42">
      <c r="A784" s="174"/>
      <c r="B784" s="174"/>
      <c r="C784" s="174"/>
      <c r="D784" s="172"/>
      <c r="E784" s="172"/>
      <c r="F784" s="172"/>
      <c r="G784" s="172"/>
      <c r="H784" s="172"/>
      <c r="I784" s="172"/>
      <c r="J784" s="172"/>
      <c r="K784" s="172"/>
      <c r="L784" s="172"/>
      <c r="M784" s="172"/>
      <c r="N784" s="172"/>
      <c r="O784" s="172"/>
      <c r="P784" s="172"/>
      <c r="Q784" s="172"/>
      <c r="R784" s="172"/>
      <c r="S784" s="172"/>
      <c r="T784" s="172"/>
      <c r="U784" s="172"/>
      <c r="V784" s="172"/>
      <c r="W784" s="172"/>
      <c r="X784" s="172"/>
      <c r="Y784" s="172"/>
      <c r="Z784" s="172"/>
      <c r="AA784" s="172"/>
      <c r="AB784" s="172"/>
      <c r="AC784" s="172"/>
      <c r="AD784" s="172"/>
      <c r="AE784" s="172"/>
      <c r="AF784" s="172"/>
      <c r="AG784" s="172"/>
      <c r="AH784" s="172"/>
      <c r="AI784" s="172"/>
      <c r="AJ784" s="172"/>
      <c r="AK784" s="172"/>
      <c r="AL784" s="172"/>
      <c r="AM784" s="172"/>
      <c r="AN784" s="172"/>
      <c r="AO784" s="172"/>
      <c r="AP784" s="172"/>
    </row>
    <row r="785" spans="1:42">
      <c r="A785" s="174"/>
      <c r="B785" s="174"/>
      <c r="C785" s="174"/>
      <c r="D785" s="172"/>
      <c r="E785" s="172"/>
      <c r="F785" s="172"/>
      <c r="G785" s="172"/>
      <c r="H785" s="172"/>
      <c r="I785" s="172"/>
      <c r="J785" s="172"/>
      <c r="K785" s="172"/>
      <c r="L785" s="172"/>
      <c r="M785" s="172"/>
      <c r="N785" s="172"/>
      <c r="O785" s="172"/>
      <c r="P785" s="172"/>
      <c r="Q785" s="172"/>
      <c r="R785" s="172"/>
      <c r="S785" s="172"/>
      <c r="T785" s="172"/>
      <c r="U785" s="172"/>
      <c r="V785" s="172"/>
      <c r="W785" s="172"/>
      <c r="X785" s="172"/>
      <c r="Y785" s="172"/>
      <c r="Z785" s="172"/>
      <c r="AA785" s="172"/>
      <c r="AB785" s="172"/>
      <c r="AC785" s="172"/>
      <c r="AD785" s="172"/>
      <c r="AE785" s="172"/>
      <c r="AF785" s="172"/>
      <c r="AG785" s="172"/>
      <c r="AH785" s="172"/>
      <c r="AI785" s="172"/>
      <c r="AJ785" s="172"/>
      <c r="AK785" s="172"/>
      <c r="AL785" s="172"/>
      <c r="AM785" s="172"/>
      <c r="AN785" s="172"/>
      <c r="AO785" s="172"/>
      <c r="AP785" s="172"/>
    </row>
    <row r="786" spans="1:42">
      <c r="A786" s="174"/>
      <c r="B786" s="174"/>
      <c r="C786" s="174"/>
      <c r="D786" s="172"/>
      <c r="E786" s="172"/>
      <c r="F786" s="172"/>
      <c r="G786" s="172"/>
      <c r="H786" s="172"/>
      <c r="I786" s="172"/>
      <c r="J786" s="172"/>
      <c r="K786" s="172"/>
      <c r="L786" s="172"/>
      <c r="M786" s="172"/>
      <c r="N786" s="172"/>
      <c r="O786" s="172"/>
      <c r="P786" s="172"/>
      <c r="Q786" s="172"/>
      <c r="R786" s="172"/>
      <c r="S786" s="172"/>
      <c r="T786" s="172"/>
      <c r="U786" s="172"/>
      <c r="V786" s="172"/>
      <c r="W786" s="172"/>
      <c r="X786" s="172"/>
      <c r="Y786" s="172"/>
      <c r="Z786" s="172"/>
      <c r="AA786" s="172"/>
      <c r="AB786" s="172"/>
      <c r="AC786" s="172"/>
      <c r="AD786" s="172"/>
      <c r="AE786" s="172"/>
      <c r="AF786" s="172"/>
      <c r="AG786" s="172"/>
      <c r="AH786" s="172"/>
      <c r="AI786" s="172"/>
      <c r="AJ786" s="172"/>
      <c r="AK786" s="172"/>
      <c r="AL786" s="172"/>
      <c r="AM786" s="172"/>
      <c r="AN786" s="172"/>
      <c r="AO786" s="172"/>
      <c r="AP786" s="172"/>
    </row>
    <row r="787" spans="1:42">
      <c r="A787" s="174"/>
      <c r="B787" s="174"/>
      <c r="C787" s="174"/>
      <c r="D787" s="172"/>
      <c r="E787" s="172"/>
      <c r="F787" s="172"/>
      <c r="G787" s="172"/>
      <c r="H787" s="172"/>
      <c r="I787" s="172"/>
      <c r="J787" s="172"/>
      <c r="K787" s="172"/>
      <c r="L787" s="172"/>
      <c r="M787" s="172"/>
      <c r="N787" s="172"/>
      <c r="O787" s="172"/>
      <c r="P787" s="172"/>
      <c r="Q787" s="172"/>
      <c r="R787" s="172"/>
      <c r="S787" s="172"/>
      <c r="T787" s="172"/>
      <c r="U787" s="172"/>
      <c r="V787" s="172"/>
      <c r="W787" s="172"/>
      <c r="X787" s="172"/>
      <c r="Y787" s="172"/>
      <c r="Z787" s="172"/>
      <c r="AA787" s="172"/>
      <c r="AB787" s="172"/>
      <c r="AC787" s="172"/>
      <c r="AD787" s="172"/>
      <c r="AE787" s="172"/>
      <c r="AF787" s="172"/>
      <c r="AG787" s="172"/>
      <c r="AH787" s="172"/>
      <c r="AI787" s="172"/>
      <c r="AJ787" s="172"/>
      <c r="AK787" s="172"/>
      <c r="AL787" s="172"/>
      <c r="AM787" s="172"/>
      <c r="AN787" s="172"/>
      <c r="AO787" s="172"/>
      <c r="AP787" s="172"/>
    </row>
    <row r="788" spans="1:42">
      <c r="A788" s="174"/>
      <c r="B788" s="174"/>
      <c r="C788" s="174"/>
      <c r="D788" s="172"/>
      <c r="E788" s="172"/>
      <c r="F788" s="172"/>
      <c r="G788" s="172"/>
      <c r="H788" s="172"/>
      <c r="I788" s="172"/>
      <c r="J788" s="172"/>
      <c r="K788" s="172"/>
      <c r="L788" s="172"/>
      <c r="M788" s="172"/>
      <c r="N788" s="172"/>
      <c r="O788" s="172"/>
      <c r="P788" s="172"/>
      <c r="Q788" s="172"/>
      <c r="R788" s="172"/>
      <c r="S788" s="172"/>
      <c r="T788" s="172"/>
      <c r="U788" s="172"/>
      <c r="V788" s="172"/>
      <c r="W788" s="172"/>
      <c r="X788" s="172"/>
      <c r="Y788" s="172"/>
      <c r="Z788" s="172"/>
      <c r="AA788" s="172"/>
      <c r="AB788" s="172"/>
      <c r="AC788" s="172"/>
      <c r="AD788" s="172"/>
      <c r="AE788" s="172"/>
      <c r="AF788" s="172"/>
      <c r="AG788" s="172"/>
      <c r="AH788" s="172"/>
      <c r="AI788" s="172"/>
      <c r="AJ788" s="172"/>
      <c r="AK788" s="172"/>
      <c r="AL788" s="172"/>
      <c r="AM788" s="172"/>
      <c r="AN788" s="172"/>
      <c r="AO788" s="172"/>
      <c r="AP788" s="172"/>
    </row>
    <row r="789" spans="1:42">
      <c r="A789" s="174"/>
      <c r="B789" s="174"/>
      <c r="C789" s="174"/>
      <c r="D789" s="172"/>
      <c r="E789" s="172"/>
      <c r="F789" s="172"/>
      <c r="G789" s="172"/>
      <c r="H789" s="172"/>
      <c r="I789" s="172"/>
      <c r="J789" s="172"/>
      <c r="K789" s="172"/>
      <c r="L789" s="172"/>
      <c r="M789" s="172"/>
      <c r="N789" s="172"/>
      <c r="O789" s="172"/>
      <c r="P789" s="172"/>
      <c r="Q789" s="172"/>
      <c r="R789" s="172"/>
      <c r="S789" s="172"/>
      <c r="T789" s="172"/>
      <c r="U789" s="172"/>
      <c r="V789" s="172"/>
      <c r="W789" s="172"/>
      <c r="X789" s="172"/>
      <c r="Y789" s="172"/>
      <c r="Z789" s="172"/>
      <c r="AA789" s="172"/>
      <c r="AB789" s="172"/>
      <c r="AC789" s="172"/>
      <c r="AD789" s="172"/>
      <c r="AE789" s="172"/>
      <c r="AF789" s="172"/>
      <c r="AG789" s="172"/>
      <c r="AH789" s="172"/>
      <c r="AI789" s="172"/>
      <c r="AJ789" s="172"/>
      <c r="AK789" s="172"/>
      <c r="AL789" s="172"/>
      <c r="AM789" s="172"/>
      <c r="AN789" s="172"/>
      <c r="AO789" s="172"/>
      <c r="AP789" s="172"/>
    </row>
    <row r="790" spans="1:42">
      <c r="A790" s="174"/>
      <c r="B790" s="174"/>
      <c r="C790" s="174"/>
      <c r="D790" s="172"/>
      <c r="E790" s="172"/>
      <c r="F790" s="172"/>
      <c r="G790" s="172"/>
      <c r="H790" s="172"/>
      <c r="I790" s="172"/>
      <c r="J790" s="172"/>
      <c r="K790" s="172"/>
      <c r="L790" s="172"/>
      <c r="M790" s="172"/>
      <c r="N790" s="172"/>
      <c r="O790" s="172"/>
      <c r="P790" s="172"/>
      <c r="Q790" s="172"/>
      <c r="R790" s="172"/>
      <c r="S790" s="172"/>
      <c r="T790" s="172"/>
      <c r="U790" s="172"/>
      <c r="V790" s="172"/>
      <c r="W790" s="172"/>
      <c r="X790" s="172"/>
      <c r="Y790" s="172"/>
      <c r="Z790" s="172"/>
      <c r="AA790" s="172"/>
      <c r="AB790" s="172"/>
      <c r="AC790" s="172"/>
      <c r="AD790" s="172"/>
      <c r="AE790" s="172"/>
      <c r="AF790" s="172"/>
      <c r="AG790" s="172"/>
      <c r="AH790" s="172"/>
      <c r="AI790" s="172"/>
      <c r="AJ790" s="172"/>
      <c r="AK790" s="172"/>
      <c r="AL790" s="172"/>
      <c r="AM790" s="172"/>
      <c r="AN790" s="172"/>
      <c r="AO790" s="172"/>
      <c r="AP790" s="172"/>
    </row>
    <row r="791" spans="1:42">
      <c r="A791" s="174"/>
      <c r="B791" s="174"/>
      <c r="C791" s="174"/>
      <c r="D791" s="172"/>
      <c r="E791" s="172"/>
      <c r="F791" s="172"/>
      <c r="G791" s="172"/>
      <c r="H791" s="172"/>
      <c r="I791" s="172"/>
      <c r="J791" s="172"/>
      <c r="K791" s="172"/>
      <c r="L791" s="172"/>
      <c r="M791" s="172"/>
      <c r="N791" s="172"/>
      <c r="O791" s="172"/>
      <c r="P791" s="172"/>
      <c r="Q791" s="172"/>
      <c r="R791" s="172"/>
      <c r="S791" s="172"/>
      <c r="T791" s="172"/>
      <c r="U791" s="172"/>
      <c r="V791" s="172"/>
      <c r="W791" s="172"/>
      <c r="X791" s="172"/>
      <c r="Y791" s="172"/>
      <c r="Z791" s="172"/>
      <c r="AA791" s="172"/>
      <c r="AB791" s="172"/>
      <c r="AC791" s="172"/>
      <c r="AD791" s="172"/>
      <c r="AE791" s="172"/>
      <c r="AF791" s="172"/>
      <c r="AG791" s="172"/>
      <c r="AH791" s="172"/>
      <c r="AI791" s="172"/>
      <c r="AJ791" s="172"/>
      <c r="AK791" s="172"/>
      <c r="AL791" s="172"/>
      <c r="AM791" s="172"/>
      <c r="AN791" s="172"/>
      <c r="AO791" s="172"/>
      <c r="AP791" s="172"/>
    </row>
    <row r="792" spans="1:42">
      <c r="A792" s="174"/>
      <c r="B792" s="174"/>
      <c r="C792" s="174"/>
      <c r="D792" s="172"/>
      <c r="E792" s="172"/>
      <c r="F792" s="172"/>
      <c r="G792" s="172"/>
      <c r="H792" s="172"/>
      <c r="I792" s="172"/>
      <c r="J792" s="172"/>
      <c r="K792" s="172"/>
      <c r="L792" s="172"/>
      <c r="M792" s="172"/>
      <c r="N792" s="172"/>
      <c r="O792" s="172"/>
      <c r="P792" s="172"/>
      <c r="Q792" s="172"/>
      <c r="R792" s="172"/>
      <c r="S792" s="172"/>
      <c r="T792" s="172"/>
      <c r="U792" s="172"/>
      <c r="V792" s="172"/>
      <c r="W792" s="172"/>
      <c r="X792" s="172"/>
      <c r="Y792" s="172"/>
      <c r="Z792" s="172"/>
      <c r="AA792" s="172"/>
      <c r="AB792" s="172"/>
      <c r="AC792" s="172"/>
      <c r="AD792" s="172"/>
      <c r="AE792" s="172"/>
      <c r="AF792" s="172"/>
      <c r="AG792" s="172"/>
      <c r="AH792" s="172"/>
      <c r="AI792" s="172"/>
      <c r="AJ792" s="172"/>
      <c r="AK792" s="172"/>
      <c r="AL792" s="172"/>
      <c r="AM792" s="172"/>
      <c r="AN792" s="172"/>
      <c r="AO792" s="172"/>
      <c r="AP792" s="172"/>
    </row>
    <row r="793" spans="1:42">
      <c r="A793" s="174"/>
      <c r="B793" s="174"/>
      <c r="C793" s="174"/>
      <c r="D793" s="172"/>
      <c r="E793" s="172"/>
      <c r="F793" s="172"/>
      <c r="G793" s="172"/>
      <c r="H793" s="172"/>
      <c r="I793" s="172"/>
      <c r="J793" s="172"/>
      <c r="K793" s="172"/>
      <c r="L793" s="172"/>
      <c r="M793" s="172"/>
      <c r="N793" s="172"/>
      <c r="O793" s="172"/>
      <c r="P793" s="172"/>
      <c r="Q793" s="172"/>
      <c r="R793" s="172"/>
      <c r="S793" s="172"/>
      <c r="T793" s="172"/>
      <c r="U793" s="172"/>
      <c r="V793" s="172"/>
      <c r="W793" s="172"/>
      <c r="X793" s="172"/>
      <c r="Y793" s="172"/>
      <c r="Z793" s="172"/>
      <c r="AA793" s="172"/>
      <c r="AB793" s="172"/>
      <c r="AC793" s="172"/>
      <c r="AD793" s="172"/>
      <c r="AE793" s="172"/>
      <c r="AF793" s="172"/>
      <c r="AG793" s="172"/>
      <c r="AH793" s="172"/>
      <c r="AI793" s="172"/>
      <c r="AJ793" s="172"/>
      <c r="AK793" s="172"/>
      <c r="AL793" s="172"/>
      <c r="AM793" s="172"/>
      <c r="AN793" s="172"/>
      <c r="AO793" s="172"/>
      <c r="AP793" s="172"/>
    </row>
    <row r="794" spans="1:42">
      <c r="A794" s="174"/>
      <c r="B794" s="174"/>
      <c r="C794" s="174"/>
      <c r="D794" s="172"/>
      <c r="E794" s="172"/>
      <c r="F794" s="172"/>
      <c r="G794" s="172"/>
      <c r="H794" s="172"/>
      <c r="I794" s="172"/>
      <c r="J794" s="172"/>
      <c r="K794" s="172"/>
      <c r="L794" s="172"/>
      <c r="M794" s="172"/>
      <c r="N794" s="172"/>
      <c r="O794" s="172"/>
      <c r="P794" s="172"/>
      <c r="Q794" s="172"/>
      <c r="R794" s="172"/>
      <c r="S794" s="172"/>
      <c r="T794" s="172"/>
      <c r="U794" s="172"/>
      <c r="V794" s="172"/>
      <c r="W794" s="172"/>
      <c r="X794" s="172"/>
      <c r="Y794" s="172"/>
      <c r="Z794" s="172"/>
      <c r="AA794" s="172"/>
      <c r="AB794" s="172"/>
      <c r="AC794" s="172"/>
      <c r="AD794" s="172"/>
      <c r="AE794" s="172"/>
      <c r="AF794" s="172"/>
      <c r="AG794" s="172"/>
      <c r="AH794" s="172"/>
      <c r="AI794" s="172"/>
      <c r="AJ794" s="172"/>
      <c r="AK794" s="172"/>
      <c r="AL794" s="172"/>
      <c r="AM794" s="172"/>
      <c r="AN794" s="172"/>
      <c r="AO794" s="172"/>
      <c r="AP794" s="172"/>
    </row>
    <row r="795" spans="1:42">
      <c r="A795" s="174"/>
      <c r="B795" s="174"/>
      <c r="C795" s="174"/>
      <c r="D795" s="172"/>
      <c r="E795" s="172"/>
      <c r="F795" s="172"/>
      <c r="G795" s="172"/>
      <c r="H795" s="172"/>
      <c r="I795" s="172"/>
      <c r="J795" s="172"/>
      <c r="K795" s="172"/>
      <c r="L795" s="172"/>
      <c r="M795" s="172"/>
      <c r="N795" s="172"/>
      <c r="O795" s="172"/>
      <c r="P795" s="172"/>
      <c r="Q795" s="172"/>
      <c r="R795" s="172"/>
      <c r="S795" s="172"/>
      <c r="T795" s="172"/>
      <c r="U795" s="172"/>
      <c r="V795" s="172"/>
      <c r="W795" s="172"/>
      <c r="X795" s="172"/>
      <c r="Y795" s="172"/>
      <c r="Z795" s="172"/>
      <c r="AA795" s="172"/>
      <c r="AB795" s="172"/>
      <c r="AC795" s="172"/>
      <c r="AD795" s="172"/>
      <c r="AE795" s="172"/>
      <c r="AF795" s="172"/>
      <c r="AG795" s="172"/>
      <c r="AH795" s="172"/>
      <c r="AI795" s="172"/>
      <c r="AJ795" s="172"/>
      <c r="AK795" s="172"/>
      <c r="AL795" s="172"/>
      <c r="AM795" s="172"/>
      <c r="AN795" s="172"/>
      <c r="AO795" s="172"/>
      <c r="AP795" s="172"/>
    </row>
    <row r="796" spans="1:42">
      <c r="A796" s="174"/>
      <c r="B796" s="174"/>
      <c r="C796" s="174"/>
      <c r="D796" s="172"/>
      <c r="E796" s="172"/>
      <c r="F796" s="172"/>
      <c r="G796" s="172"/>
      <c r="H796" s="172"/>
      <c r="I796" s="172"/>
      <c r="J796" s="172"/>
      <c r="K796" s="172"/>
      <c r="L796" s="172"/>
      <c r="M796" s="172"/>
      <c r="N796" s="172"/>
      <c r="O796" s="172"/>
      <c r="P796" s="172"/>
      <c r="Q796" s="172"/>
      <c r="R796" s="172"/>
      <c r="S796" s="172"/>
      <c r="T796" s="172"/>
      <c r="U796" s="172"/>
      <c r="V796" s="172"/>
      <c r="W796" s="172"/>
      <c r="X796" s="172"/>
      <c r="Y796" s="172"/>
      <c r="Z796" s="172"/>
      <c r="AA796" s="172"/>
      <c r="AB796" s="172"/>
      <c r="AC796" s="172"/>
      <c r="AD796" s="172"/>
      <c r="AE796" s="172"/>
      <c r="AF796" s="172"/>
      <c r="AG796" s="172"/>
      <c r="AH796" s="172"/>
      <c r="AI796" s="172"/>
      <c r="AJ796" s="172"/>
      <c r="AK796" s="172"/>
      <c r="AL796" s="172"/>
      <c r="AM796" s="172"/>
      <c r="AN796" s="172"/>
      <c r="AO796" s="172"/>
      <c r="AP796" s="172"/>
    </row>
    <row r="797" spans="1:42">
      <c r="A797" s="174"/>
      <c r="B797" s="174"/>
      <c r="C797" s="174"/>
      <c r="D797" s="172"/>
      <c r="E797" s="172"/>
      <c r="F797" s="172"/>
      <c r="G797" s="172"/>
      <c r="H797" s="172"/>
      <c r="I797" s="172"/>
      <c r="J797" s="172"/>
      <c r="K797" s="172"/>
      <c r="L797" s="172"/>
      <c r="M797" s="172"/>
      <c r="N797" s="172"/>
      <c r="O797" s="172"/>
      <c r="P797" s="172"/>
      <c r="Q797" s="172"/>
      <c r="R797" s="172"/>
      <c r="S797" s="172"/>
      <c r="T797" s="172"/>
      <c r="U797" s="172"/>
      <c r="V797" s="172"/>
      <c r="W797" s="172"/>
      <c r="X797" s="172"/>
      <c r="Y797" s="172"/>
      <c r="Z797" s="172"/>
      <c r="AA797" s="172"/>
      <c r="AB797" s="172"/>
      <c r="AC797" s="172"/>
      <c r="AD797" s="172"/>
      <c r="AE797" s="172"/>
      <c r="AF797" s="172"/>
      <c r="AG797" s="172"/>
      <c r="AH797" s="172"/>
      <c r="AI797" s="172"/>
      <c r="AJ797" s="172"/>
      <c r="AK797" s="172"/>
      <c r="AL797" s="172"/>
      <c r="AM797" s="172"/>
      <c r="AN797" s="172"/>
      <c r="AO797" s="172"/>
      <c r="AP797" s="172"/>
    </row>
    <row r="798" spans="1:42">
      <c r="A798" s="174"/>
      <c r="B798" s="174"/>
      <c r="C798" s="174"/>
      <c r="D798" s="172"/>
      <c r="E798" s="172"/>
      <c r="F798" s="172"/>
      <c r="G798" s="172"/>
      <c r="H798" s="172"/>
      <c r="I798" s="172"/>
      <c r="J798" s="172"/>
      <c r="K798" s="172"/>
      <c r="L798" s="172"/>
      <c r="M798" s="172"/>
      <c r="N798" s="172"/>
      <c r="O798" s="172"/>
      <c r="P798" s="172"/>
      <c r="Q798" s="172"/>
      <c r="R798" s="172"/>
      <c r="S798" s="172"/>
      <c r="T798" s="172"/>
      <c r="U798" s="172"/>
      <c r="V798" s="172"/>
      <c r="W798" s="172"/>
      <c r="X798" s="172"/>
      <c r="Y798" s="172"/>
      <c r="Z798" s="172"/>
      <c r="AA798" s="172"/>
      <c r="AB798" s="172"/>
      <c r="AC798" s="172"/>
      <c r="AD798" s="172"/>
      <c r="AE798" s="172"/>
      <c r="AF798" s="172"/>
      <c r="AG798" s="172"/>
      <c r="AH798" s="172"/>
      <c r="AI798" s="172"/>
      <c r="AJ798" s="172"/>
      <c r="AK798" s="172"/>
      <c r="AL798" s="172"/>
      <c r="AM798" s="172"/>
      <c r="AN798" s="172"/>
      <c r="AO798" s="172"/>
      <c r="AP798" s="172"/>
    </row>
    <row r="799" spans="1:42">
      <c r="A799" s="174"/>
      <c r="B799" s="174"/>
      <c r="C799" s="174"/>
      <c r="D799" s="172"/>
      <c r="E799" s="172"/>
      <c r="F799" s="172"/>
      <c r="G799" s="172"/>
      <c r="H799" s="172"/>
      <c r="I799" s="172"/>
      <c r="J799" s="172"/>
      <c r="K799" s="172"/>
      <c r="L799" s="172"/>
      <c r="M799" s="172"/>
      <c r="N799" s="172"/>
      <c r="O799" s="172"/>
      <c r="P799" s="172"/>
      <c r="Q799" s="172"/>
      <c r="R799" s="172"/>
      <c r="S799" s="172"/>
      <c r="T799" s="172"/>
      <c r="U799" s="172"/>
      <c r="V799" s="172"/>
      <c r="W799" s="172"/>
      <c r="X799" s="172"/>
      <c r="Y799" s="172"/>
      <c r="Z799" s="172"/>
      <c r="AA799" s="172"/>
      <c r="AB799" s="172"/>
      <c r="AC799" s="172"/>
      <c r="AD799" s="172"/>
      <c r="AE799" s="172"/>
      <c r="AF799" s="172"/>
      <c r="AG799" s="172"/>
      <c r="AH799" s="172"/>
      <c r="AI799" s="172"/>
      <c r="AJ799" s="172"/>
      <c r="AK799" s="172"/>
      <c r="AL799" s="172"/>
      <c r="AM799" s="172"/>
      <c r="AN799" s="172"/>
      <c r="AO799" s="172"/>
      <c r="AP799" s="172"/>
    </row>
    <row r="800" spans="1:42">
      <c r="A800" s="174"/>
      <c r="B800" s="174"/>
      <c r="C800" s="174"/>
      <c r="D800" s="172"/>
      <c r="E800" s="172"/>
      <c r="F800" s="172"/>
      <c r="G800" s="172"/>
      <c r="H800" s="172"/>
      <c r="I800" s="172"/>
      <c r="J800" s="172"/>
      <c r="K800" s="172"/>
      <c r="L800" s="172"/>
      <c r="M800" s="172"/>
      <c r="N800" s="172"/>
      <c r="O800" s="172"/>
      <c r="P800" s="172"/>
      <c r="Q800" s="172"/>
      <c r="R800" s="172"/>
      <c r="S800" s="172"/>
      <c r="T800" s="172"/>
      <c r="U800" s="172"/>
      <c r="V800" s="172"/>
      <c r="W800" s="172"/>
      <c r="X800" s="172"/>
      <c r="Y800" s="172"/>
      <c r="Z800" s="172"/>
      <c r="AA800" s="172"/>
      <c r="AB800" s="172"/>
      <c r="AC800" s="172"/>
      <c r="AD800" s="172"/>
      <c r="AE800" s="172"/>
      <c r="AF800" s="172"/>
      <c r="AG800" s="172"/>
      <c r="AH800" s="172"/>
      <c r="AI800" s="172"/>
      <c r="AJ800" s="172"/>
      <c r="AK800" s="172"/>
      <c r="AL800" s="172"/>
      <c r="AM800" s="172"/>
      <c r="AN800" s="172"/>
      <c r="AO800" s="172"/>
      <c r="AP800" s="172"/>
    </row>
    <row r="801" spans="1:42">
      <c r="A801" s="174"/>
      <c r="B801" s="174"/>
      <c r="C801" s="174"/>
      <c r="D801" s="172"/>
      <c r="E801" s="172"/>
      <c r="F801" s="172"/>
      <c r="G801" s="172"/>
      <c r="H801" s="172"/>
      <c r="I801" s="172"/>
      <c r="J801" s="172"/>
      <c r="K801" s="172"/>
      <c r="L801" s="172"/>
      <c r="M801" s="172"/>
      <c r="N801" s="172"/>
      <c r="O801" s="172"/>
      <c r="P801" s="172"/>
      <c r="Q801" s="172"/>
      <c r="R801" s="172"/>
      <c r="S801" s="172"/>
      <c r="T801" s="172"/>
      <c r="U801" s="172"/>
      <c r="V801" s="172"/>
      <c r="W801" s="172"/>
      <c r="X801" s="172"/>
      <c r="Y801" s="172"/>
      <c r="Z801" s="172"/>
      <c r="AA801" s="172"/>
      <c r="AB801" s="172"/>
      <c r="AC801" s="172"/>
      <c r="AD801" s="172"/>
      <c r="AE801" s="172"/>
      <c r="AF801" s="172"/>
      <c r="AG801" s="172"/>
      <c r="AH801" s="172"/>
      <c r="AI801" s="172"/>
      <c r="AJ801" s="172"/>
      <c r="AK801" s="172"/>
      <c r="AL801" s="172"/>
      <c r="AM801" s="172"/>
      <c r="AN801" s="172"/>
      <c r="AO801" s="172"/>
      <c r="AP801" s="172"/>
    </row>
    <row r="802" spans="1:42">
      <c r="A802" s="174"/>
      <c r="B802" s="174"/>
      <c r="C802" s="174"/>
      <c r="D802" s="172"/>
      <c r="E802" s="172"/>
      <c r="F802" s="172"/>
      <c r="G802" s="172"/>
      <c r="H802" s="172"/>
      <c r="I802" s="172"/>
      <c r="J802" s="172"/>
      <c r="K802" s="172"/>
      <c r="L802" s="172"/>
      <c r="M802" s="172"/>
      <c r="N802" s="172"/>
      <c r="O802" s="172"/>
      <c r="P802" s="172"/>
      <c r="Q802" s="172"/>
      <c r="R802" s="172"/>
      <c r="S802" s="172"/>
      <c r="T802" s="172"/>
      <c r="U802" s="172"/>
      <c r="V802" s="172"/>
      <c r="W802" s="172"/>
      <c r="X802" s="172"/>
      <c r="Y802" s="172"/>
      <c r="Z802" s="172"/>
      <c r="AA802" s="172"/>
      <c r="AB802" s="172"/>
      <c r="AC802" s="172"/>
      <c r="AD802" s="172"/>
      <c r="AE802" s="172"/>
      <c r="AF802" s="172"/>
      <c r="AG802" s="172"/>
      <c r="AH802" s="172"/>
      <c r="AI802" s="172"/>
      <c r="AJ802" s="172"/>
      <c r="AK802" s="172"/>
      <c r="AL802" s="172"/>
      <c r="AM802" s="172"/>
      <c r="AN802" s="172"/>
      <c r="AO802" s="172"/>
      <c r="AP802" s="172"/>
    </row>
    <row r="803" spans="1:42">
      <c r="A803" s="174"/>
      <c r="B803" s="174"/>
      <c r="C803" s="174"/>
      <c r="D803" s="172"/>
      <c r="E803" s="172"/>
      <c r="F803" s="172"/>
      <c r="G803" s="172"/>
      <c r="H803" s="172"/>
      <c r="I803" s="172"/>
      <c r="J803" s="172"/>
      <c r="K803" s="172"/>
      <c r="L803" s="172"/>
      <c r="M803" s="172"/>
      <c r="N803" s="172"/>
      <c r="O803" s="172"/>
      <c r="P803" s="172"/>
      <c r="Q803" s="172"/>
      <c r="R803" s="172"/>
      <c r="S803" s="172"/>
      <c r="T803" s="172"/>
      <c r="U803" s="172"/>
      <c r="V803" s="172"/>
      <c r="W803" s="172"/>
      <c r="X803" s="172"/>
      <c r="Y803" s="172"/>
      <c r="Z803" s="172"/>
      <c r="AA803" s="172"/>
      <c r="AB803" s="172"/>
      <c r="AC803" s="172"/>
      <c r="AD803" s="172"/>
      <c r="AE803" s="172"/>
      <c r="AF803" s="172"/>
      <c r="AG803" s="172"/>
      <c r="AH803" s="172"/>
      <c r="AI803" s="172"/>
      <c r="AJ803" s="172"/>
      <c r="AK803" s="172"/>
      <c r="AL803" s="172"/>
      <c r="AM803" s="172"/>
      <c r="AN803" s="172"/>
      <c r="AO803" s="172"/>
      <c r="AP803" s="172"/>
    </row>
    <row r="804" spans="1:42">
      <c r="A804" s="174"/>
      <c r="B804" s="174"/>
      <c r="C804" s="174"/>
      <c r="D804" s="172"/>
      <c r="E804" s="172"/>
      <c r="F804" s="172"/>
      <c r="G804" s="172"/>
      <c r="H804" s="172"/>
      <c r="I804" s="172"/>
      <c r="J804" s="172"/>
      <c r="K804" s="172"/>
      <c r="L804" s="172"/>
      <c r="M804" s="172"/>
      <c r="N804" s="172"/>
      <c r="O804" s="172"/>
      <c r="P804" s="172"/>
      <c r="Q804" s="172"/>
      <c r="R804" s="172"/>
      <c r="S804" s="172"/>
      <c r="T804" s="172"/>
      <c r="U804" s="172"/>
      <c r="V804" s="172"/>
      <c r="W804" s="172"/>
      <c r="X804" s="172"/>
      <c r="Y804" s="172"/>
      <c r="Z804" s="172"/>
      <c r="AA804" s="172"/>
      <c r="AB804" s="172"/>
      <c r="AC804" s="172"/>
      <c r="AD804" s="172"/>
      <c r="AE804" s="172"/>
      <c r="AF804" s="172"/>
      <c r="AG804" s="172"/>
      <c r="AH804" s="172"/>
      <c r="AI804" s="172"/>
      <c r="AJ804" s="172"/>
      <c r="AK804" s="172"/>
      <c r="AL804" s="172"/>
      <c r="AM804" s="172"/>
      <c r="AN804" s="172"/>
      <c r="AO804" s="172"/>
      <c r="AP804" s="172"/>
    </row>
    <row r="805" spans="1:42">
      <c r="A805" s="174"/>
      <c r="B805" s="174"/>
      <c r="C805" s="174"/>
      <c r="D805" s="172"/>
      <c r="E805" s="172"/>
      <c r="F805" s="172"/>
      <c r="G805" s="172"/>
      <c r="H805" s="172"/>
      <c r="I805" s="172"/>
      <c r="J805" s="172"/>
      <c r="K805" s="172"/>
      <c r="L805" s="172"/>
      <c r="M805" s="172"/>
      <c r="N805" s="172"/>
      <c r="O805" s="172"/>
      <c r="P805" s="172"/>
      <c r="Q805" s="172"/>
      <c r="R805" s="172"/>
      <c r="S805" s="172"/>
      <c r="T805" s="172"/>
      <c r="U805" s="172"/>
      <c r="V805" s="172"/>
      <c r="W805" s="172"/>
      <c r="X805" s="172"/>
      <c r="Y805" s="172"/>
      <c r="Z805" s="172"/>
      <c r="AA805" s="172"/>
      <c r="AB805" s="172"/>
      <c r="AC805" s="172"/>
      <c r="AD805" s="172"/>
      <c r="AE805" s="172"/>
      <c r="AF805" s="172"/>
      <c r="AG805" s="172"/>
      <c r="AH805" s="172"/>
      <c r="AI805" s="172"/>
      <c r="AJ805" s="172"/>
      <c r="AK805" s="172"/>
      <c r="AL805" s="172"/>
      <c r="AM805" s="172"/>
      <c r="AN805" s="172"/>
      <c r="AO805" s="172"/>
      <c r="AP805" s="172"/>
    </row>
    <row r="806" spans="1:42">
      <c r="A806" s="174"/>
      <c r="B806" s="174"/>
      <c r="C806" s="174"/>
      <c r="D806" s="172"/>
      <c r="E806" s="172"/>
      <c r="F806" s="172"/>
      <c r="G806" s="172"/>
      <c r="H806" s="172"/>
      <c r="I806" s="172"/>
      <c r="J806" s="172"/>
      <c r="K806" s="172"/>
      <c r="L806" s="172"/>
      <c r="M806" s="172"/>
      <c r="N806" s="172"/>
      <c r="O806" s="172"/>
      <c r="P806" s="172"/>
      <c r="Q806" s="172"/>
      <c r="R806" s="172"/>
      <c r="S806" s="172"/>
      <c r="T806" s="172"/>
      <c r="U806" s="172"/>
      <c r="V806" s="172"/>
      <c r="W806" s="172"/>
      <c r="X806" s="172"/>
      <c r="Y806" s="172"/>
      <c r="Z806" s="172"/>
      <c r="AA806" s="172"/>
      <c r="AB806" s="172"/>
      <c r="AC806" s="172"/>
      <c r="AD806" s="172"/>
      <c r="AE806" s="172"/>
      <c r="AF806" s="172"/>
      <c r="AG806" s="172"/>
      <c r="AH806" s="172"/>
      <c r="AI806" s="172"/>
      <c r="AJ806" s="172"/>
      <c r="AK806" s="172"/>
      <c r="AL806" s="172"/>
      <c r="AM806" s="172"/>
      <c r="AN806" s="172"/>
      <c r="AO806" s="172"/>
      <c r="AP806" s="172"/>
    </row>
    <row r="807" spans="1:42">
      <c r="A807" s="174"/>
      <c r="B807" s="174"/>
      <c r="C807" s="174"/>
      <c r="D807" s="172"/>
      <c r="E807" s="172"/>
      <c r="F807" s="172"/>
      <c r="G807" s="172"/>
      <c r="H807" s="172"/>
      <c r="I807" s="172"/>
      <c r="J807" s="172"/>
      <c r="K807" s="172"/>
      <c r="L807" s="172"/>
      <c r="M807" s="172"/>
      <c r="N807" s="172"/>
      <c r="O807" s="172"/>
      <c r="P807" s="172"/>
      <c r="Q807" s="172"/>
      <c r="R807" s="172"/>
      <c r="S807" s="172"/>
      <c r="T807" s="172"/>
      <c r="U807" s="172"/>
      <c r="V807" s="172"/>
      <c r="W807" s="172"/>
      <c r="X807" s="172"/>
      <c r="Y807" s="172"/>
      <c r="Z807" s="172"/>
      <c r="AA807" s="172"/>
      <c r="AB807" s="172"/>
      <c r="AC807" s="172"/>
      <c r="AD807" s="172"/>
      <c r="AE807" s="172"/>
      <c r="AF807" s="172"/>
      <c r="AG807" s="172"/>
      <c r="AH807" s="172"/>
      <c r="AI807" s="172"/>
      <c r="AJ807" s="172"/>
      <c r="AK807" s="172"/>
      <c r="AL807" s="172"/>
      <c r="AM807" s="172"/>
      <c r="AN807" s="172"/>
      <c r="AO807" s="172"/>
      <c r="AP807" s="172"/>
    </row>
    <row r="808" spans="1:42">
      <c r="A808" s="174"/>
      <c r="B808" s="174"/>
      <c r="C808" s="174"/>
      <c r="D808" s="172"/>
      <c r="E808" s="172"/>
      <c r="F808" s="172"/>
      <c r="G808" s="172"/>
      <c r="H808" s="172"/>
      <c r="I808" s="172"/>
      <c r="J808" s="172"/>
      <c r="K808" s="172"/>
      <c r="L808" s="172"/>
      <c r="M808" s="172"/>
      <c r="N808" s="172"/>
      <c r="O808" s="172"/>
      <c r="P808" s="172"/>
      <c r="Q808" s="172"/>
      <c r="R808" s="172"/>
      <c r="S808" s="172"/>
      <c r="T808" s="172"/>
      <c r="U808" s="172"/>
      <c r="V808" s="172"/>
      <c r="W808" s="172"/>
      <c r="X808" s="172"/>
      <c r="Y808" s="172"/>
      <c r="Z808" s="172"/>
      <c r="AA808" s="172"/>
      <c r="AB808" s="172"/>
      <c r="AC808" s="172"/>
      <c r="AD808" s="172"/>
      <c r="AE808" s="172"/>
      <c r="AF808" s="172"/>
      <c r="AG808" s="172"/>
      <c r="AH808" s="172"/>
      <c r="AI808" s="172"/>
      <c r="AJ808" s="172"/>
      <c r="AK808" s="172"/>
      <c r="AL808" s="172"/>
      <c r="AM808" s="172"/>
      <c r="AN808" s="172"/>
      <c r="AO808" s="172"/>
      <c r="AP808" s="172"/>
    </row>
    <row r="809" spans="1:42">
      <c r="A809" s="174"/>
      <c r="B809" s="174"/>
      <c r="C809" s="174"/>
      <c r="D809" s="172"/>
      <c r="E809" s="172"/>
      <c r="F809" s="172"/>
      <c r="G809" s="172"/>
      <c r="H809" s="172"/>
      <c r="I809" s="172"/>
      <c r="J809" s="172"/>
      <c r="K809" s="172"/>
      <c r="L809" s="172"/>
      <c r="M809" s="172"/>
      <c r="N809" s="172"/>
      <c r="O809" s="172"/>
      <c r="P809" s="172"/>
      <c r="Q809" s="172"/>
      <c r="R809" s="172"/>
      <c r="S809" s="172"/>
      <c r="T809" s="172"/>
      <c r="U809" s="172"/>
      <c r="V809" s="172"/>
      <c r="W809" s="172"/>
      <c r="X809" s="172"/>
      <c r="Y809" s="172"/>
      <c r="Z809" s="172"/>
      <c r="AA809" s="172"/>
      <c r="AB809" s="172"/>
      <c r="AC809" s="172"/>
      <c r="AD809" s="172"/>
      <c r="AE809" s="172"/>
      <c r="AF809" s="172"/>
      <c r="AG809" s="172"/>
      <c r="AH809" s="172"/>
      <c r="AI809" s="172"/>
      <c r="AJ809" s="172"/>
      <c r="AK809" s="172"/>
      <c r="AL809" s="172"/>
      <c r="AM809" s="172"/>
      <c r="AN809" s="172"/>
      <c r="AO809" s="172"/>
      <c r="AP809" s="172"/>
    </row>
    <row r="810" spans="1:42">
      <c r="A810" s="174"/>
      <c r="B810" s="174"/>
      <c r="C810" s="174"/>
      <c r="D810" s="172"/>
      <c r="E810" s="172"/>
      <c r="F810" s="172"/>
      <c r="G810" s="172"/>
      <c r="H810" s="172"/>
      <c r="I810" s="172"/>
      <c r="J810" s="172"/>
      <c r="K810" s="172"/>
      <c r="L810" s="172"/>
      <c r="M810" s="172"/>
      <c r="N810" s="172"/>
      <c r="O810" s="172"/>
      <c r="P810" s="172"/>
      <c r="Q810" s="172"/>
      <c r="R810" s="172"/>
      <c r="S810" s="172"/>
      <c r="T810" s="172"/>
      <c r="U810" s="172"/>
      <c r="V810" s="172"/>
      <c r="W810" s="172"/>
      <c r="X810" s="172"/>
      <c r="Y810" s="172"/>
      <c r="Z810" s="172"/>
      <c r="AA810" s="172"/>
      <c r="AB810" s="172"/>
      <c r="AC810" s="172"/>
      <c r="AD810" s="172"/>
      <c r="AE810" s="172"/>
      <c r="AF810" s="172"/>
      <c r="AG810" s="172"/>
      <c r="AH810" s="172"/>
      <c r="AI810" s="172"/>
      <c r="AJ810" s="172"/>
      <c r="AK810" s="172"/>
      <c r="AL810" s="172"/>
      <c r="AM810" s="172"/>
      <c r="AN810" s="172"/>
      <c r="AO810" s="172"/>
      <c r="AP810" s="172"/>
    </row>
    <row r="811" spans="1:42">
      <c r="A811" s="174"/>
      <c r="B811" s="174"/>
      <c r="C811" s="174"/>
      <c r="D811" s="172"/>
      <c r="E811" s="172"/>
      <c r="F811" s="172"/>
      <c r="G811" s="172"/>
      <c r="H811" s="172"/>
      <c r="I811" s="172"/>
      <c r="J811" s="172"/>
      <c r="K811" s="172"/>
      <c r="L811" s="172"/>
      <c r="M811" s="172"/>
      <c r="N811" s="172"/>
      <c r="O811" s="172"/>
      <c r="P811" s="172"/>
      <c r="Q811" s="172"/>
      <c r="R811" s="172"/>
      <c r="S811" s="172"/>
      <c r="T811" s="172"/>
      <c r="U811" s="172"/>
      <c r="V811" s="172"/>
      <c r="W811" s="172"/>
      <c r="X811" s="172"/>
      <c r="Y811" s="172"/>
      <c r="Z811" s="172"/>
      <c r="AA811" s="172"/>
      <c r="AB811" s="172"/>
      <c r="AC811" s="172"/>
      <c r="AD811" s="172"/>
      <c r="AE811" s="172"/>
      <c r="AF811" s="172"/>
      <c r="AG811" s="172"/>
      <c r="AH811" s="172"/>
      <c r="AI811" s="172"/>
      <c r="AJ811" s="172"/>
      <c r="AK811" s="172"/>
      <c r="AL811" s="172"/>
      <c r="AM811" s="172"/>
      <c r="AN811" s="172"/>
      <c r="AO811" s="172"/>
      <c r="AP811" s="172"/>
    </row>
    <row r="812" spans="1:42">
      <c r="A812" s="174"/>
      <c r="B812" s="174"/>
      <c r="C812" s="174"/>
      <c r="D812" s="172"/>
      <c r="E812" s="172"/>
      <c r="F812" s="172"/>
      <c r="G812" s="172"/>
      <c r="H812" s="172"/>
      <c r="I812" s="172"/>
      <c r="J812" s="172"/>
      <c r="K812" s="172"/>
      <c r="L812" s="172"/>
      <c r="M812" s="172"/>
      <c r="N812" s="172"/>
      <c r="O812" s="172"/>
      <c r="P812" s="172"/>
      <c r="Q812" s="172"/>
      <c r="R812" s="172"/>
      <c r="S812" s="172"/>
      <c r="T812" s="172"/>
      <c r="U812" s="172"/>
      <c r="V812" s="172"/>
      <c r="W812" s="172"/>
      <c r="X812" s="172"/>
      <c r="Y812" s="172"/>
      <c r="Z812" s="172"/>
      <c r="AA812" s="172"/>
      <c r="AB812" s="172"/>
      <c r="AC812" s="172"/>
      <c r="AD812" s="172"/>
      <c r="AE812" s="172"/>
      <c r="AF812" s="172"/>
      <c r="AG812" s="172"/>
      <c r="AH812" s="172"/>
      <c r="AI812" s="172"/>
      <c r="AJ812" s="172"/>
      <c r="AK812" s="172"/>
      <c r="AL812" s="172"/>
      <c r="AM812" s="172"/>
      <c r="AN812" s="172"/>
      <c r="AO812" s="172"/>
      <c r="AP812" s="172"/>
    </row>
    <row r="813" spans="1:42">
      <c r="A813" s="174"/>
      <c r="B813" s="174"/>
      <c r="C813" s="174"/>
      <c r="D813" s="172"/>
      <c r="E813" s="172"/>
      <c r="F813" s="172"/>
      <c r="G813" s="172"/>
      <c r="H813" s="172"/>
      <c r="I813" s="172"/>
      <c r="J813" s="172"/>
      <c r="K813" s="172"/>
      <c r="L813" s="172"/>
      <c r="M813" s="172"/>
      <c r="N813" s="172"/>
      <c r="O813" s="172"/>
      <c r="P813" s="172"/>
      <c r="Q813" s="172"/>
      <c r="R813" s="172"/>
      <c r="S813" s="172"/>
      <c r="T813" s="172"/>
      <c r="U813" s="172"/>
      <c r="V813" s="172"/>
      <c r="W813" s="172"/>
      <c r="X813" s="172"/>
      <c r="Y813" s="172"/>
      <c r="Z813" s="172"/>
      <c r="AA813" s="172"/>
      <c r="AB813" s="172"/>
      <c r="AC813" s="172"/>
      <c r="AD813" s="172"/>
      <c r="AE813" s="172"/>
      <c r="AF813" s="172"/>
      <c r="AG813" s="172"/>
      <c r="AH813" s="172"/>
      <c r="AI813" s="172"/>
      <c r="AJ813" s="172"/>
      <c r="AK813" s="172"/>
      <c r="AL813" s="172"/>
      <c r="AM813" s="172"/>
      <c r="AN813" s="172"/>
      <c r="AO813" s="172"/>
      <c r="AP813" s="172"/>
    </row>
    <row r="814" spans="1:42">
      <c r="A814" s="174"/>
      <c r="B814" s="174"/>
      <c r="C814" s="174"/>
      <c r="D814" s="172"/>
      <c r="E814" s="172"/>
      <c r="F814" s="172"/>
      <c r="G814" s="172"/>
      <c r="H814" s="172"/>
      <c r="I814" s="172"/>
      <c r="J814" s="172"/>
      <c r="K814" s="172"/>
      <c r="L814" s="172"/>
      <c r="M814" s="172"/>
      <c r="N814" s="172"/>
      <c r="O814" s="172"/>
      <c r="P814" s="172"/>
      <c r="Q814" s="172"/>
      <c r="R814" s="172"/>
      <c r="S814" s="172"/>
      <c r="T814" s="172"/>
      <c r="U814" s="172"/>
      <c r="V814" s="172"/>
      <c r="W814" s="172"/>
      <c r="X814" s="172"/>
      <c r="Y814" s="172"/>
      <c r="Z814" s="172"/>
      <c r="AA814" s="172"/>
      <c r="AB814" s="172"/>
      <c r="AC814" s="172"/>
      <c r="AD814" s="172"/>
      <c r="AE814" s="172"/>
      <c r="AF814" s="172"/>
      <c r="AG814" s="172"/>
      <c r="AH814" s="172"/>
      <c r="AI814" s="172"/>
      <c r="AJ814" s="172"/>
      <c r="AK814" s="172"/>
      <c r="AL814" s="172"/>
      <c r="AM814" s="172"/>
      <c r="AN814" s="172"/>
      <c r="AO814" s="172"/>
      <c r="AP814" s="172"/>
    </row>
    <row r="815" spans="1:42">
      <c r="A815" s="174"/>
      <c r="B815" s="174"/>
      <c r="C815" s="174"/>
      <c r="D815" s="172"/>
      <c r="E815" s="172"/>
      <c r="F815" s="172"/>
      <c r="G815" s="172"/>
      <c r="H815" s="172"/>
      <c r="I815" s="172"/>
      <c r="J815" s="172"/>
      <c r="K815" s="172"/>
      <c r="L815" s="172"/>
      <c r="M815" s="172"/>
      <c r="N815" s="172"/>
      <c r="O815" s="172"/>
      <c r="P815" s="172"/>
      <c r="Q815" s="172"/>
      <c r="R815" s="172"/>
      <c r="S815" s="172"/>
      <c r="T815" s="172"/>
      <c r="U815" s="172"/>
      <c r="V815" s="172"/>
      <c r="W815" s="172"/>
      <c r="X815" s="172"/>
      <c r="Y815" s="172"/>
      <c r="Z815" s="172"/>
      <c r="AA815" s="172"/>
      <c r="AB815" s="172"/>
      <c r="AC815" s="172"/>
      <c r="AD815" s="172"/>
      <c r="AE815" s="172"/>
      <c r="AF815" s="172"/>
      <c r="AG815" s="172"/>
      <c r="AH815" s="172"/>
      <c r="AI815" s="172"/>
      <c r="AJ815" s="172"/>
      <c r="AK815" s="172"/>
      <c r="AL815" s="172"/>
      <c r="AM815" s="172"/>
      <c r="AN815" s="172"/>
      <c r="AO815" s="172"/>
      <c r="AP815" s="172"/>
    </row>
    <row r="816" spans="1:42">
      <c r="A816" s="174"/>
      <c r="B816" s="174"/>
      <c r="C816" s="174"/>
      <c r="D816" s="172"/>
      <c r="E816" s="172"/>
      <c r="F816" s="172"/>
      <c r="G816" s="172"/>
      <c r="H816" s="172"/>
      <c r="I816" s="172"/>
      <c r="J816" s="172"/>
      <c r="K816" s="172"/>
      <c r="L816" s="172"/>
      <c r="M816" s="172"/>
      <c r="N816" s="172"/>
      <c r="O816" s="172"/>
      <c r="P816" s="172"/>
      <c r="Q816" s="172"/>
      <c r="R816" s="172"/>
      <c r="S816" s="172"/>
      <c r="T816" s="172"/>
      <c r="U816" s="172"/>
      <c r="V816" s="172"/>
      <c r="W816" s="172"/>
      <c r="X816" s="172"/>
      <c r="Y816" s="172"/>
      <c r="Z816" s="172"/>
      <c r="AA816" s="172"/>
      <c r="AB816" s="172"/>
      <c r="AC816" s="172"/>
      <c r="AD816" s="172"/>
      <c r="AE816" s="172"/>
      <c r="AF816" s="172"/>
      <c r="AG816" s="172"/>
      <c r="AH816" s="172"/>
      <c r="AI816" s="172"/>
      <c r="AJ816" s="172"/>
      <c r="AK816" s="172"/>
      <c r="AL816" s="172"/>
      <c r="AM816" s="172"/>
      <c r="AN816" s="172"/>
      <c r="AO816" s="172"/>
      <c r="AP816" s="172"/>
    </row>
    <row r="817" spans="1:42">
      <c r="A817" s="174"/>
      <c r="B817" s="174"/>
      <c r="C817" s="174"/>
      <c r="D817" s="172"/>
      <c r="E817" s="172"/>
      <c r="F817" s="172"/>
      <c r="G817" s="172"/>
      <c r="H817" s="172"/>
      <c r="I817" s="172"/>
      <c r="J817" s="172"/>
      <c r="K817" s="172"/>
      <c r="L817" s="172"/>
      <c r="M817" s="172"/>
      <c r="N817" s="172"/>
      <c r="O817" s="172"/>
      <c r="P817" s="172"/>
      <c r="Q817" s="172"/>
      <c r="R817" s="172"/>
      <c r="S817" s="172"/>
      <c r="T817" s="172"/>
      <c r="U817" s="172"/>
      <c r="V817" s="172"/>
      <c r="W817" s="172"/>
      <c r="X817" s="172"/>
      <c r="Y817" s="172"/>
      <c r="Z817" s="172"/>
      <c r="AA817" s="172"/>
      <c r="AB817" s="172"/>
      <c r="AC817" s="172"/>
      <c r="AD817" s="172"/>
      <c r="AE817" s="172"/>
      <c r="AF817" s="172"/>
      <c r="AG817" s="172"/>
      <c r="AH817" s="172"/>
      <c r="AI817" s="172"/>
      <c r="AJ817" s="172"/>
      <c r="AK817" s="172"/>
      <c r="AL817" s="172"/>
      <c r="AM817" s="172"/>
      <c r="AN817" s="172"/>
      <c r="AO817" s="172"/>
      <c r="AP817" s="172"/>
    </row>
    <row r="818" spans="1:42">
      <c r="A818" s="174"/>
      <c r="B818" s="174"/>
      <c r="C818" s="174"/>
      <c r="D818" s="172"/>
      <c r="E818" s="172"/>
      <c r="F818" s="172"/>
      <c r="G818" s="172"/>
      <c r="H818" s="172"/>
      <c r="I818" s="172"/>
      <c r="J818" s="172"/>
      <c r="K818" s="172"/>
      <c r="L818" s="172"/>
      <c r="M818" s="172"/>
      <c r="N818" s="172"/>
      <c r="O818" s="172"/>
      <c r="P818" s="172"/>
      <c r="Q818" s="172"/>
      <c r="R818" s="172"/>
      <c r="S818" s="172"/>
      <c r="T818" s="172"/>
      <c r="U818" s="172"/>
      <c r="V818" s="172"/>
      <c r="W818" s="172"/>
      <c r="X818" s="172"/>
      <c r="Y818" s="172"/>
      <c r="Z818" s="172"/>
      <c r="AA818" s="172"/>
      <c r="AB818" s="172"/>
      <c r="AC818" s="172"/>
      <c r="AD818" s="172"/>
      <c r="AE818" s="172"/>
      <c r="AF818" s="172"/>
      <c r="AG818" s="172"/>
      <c r="AH818" s="172"/>
      <c r="AI818" s="172"/>
      <c r="AJ818" s="172"/>
      <c r="AK818" s="172"/>
      <c r="AL818" s="172"/>
      <c r="AM818" s="172"/>
      <c r="AN818" s="172"/>
      <c r="AO818" s="172"/>
      <c r="AP818" s="172"/>
    </row>
    <row r="819" spans="1:42">
      <c r="A819" s="174"/>
      <c r="B819" s="174"/>
      <c r="C819" s="174"/>
      <c r="D819" s="172"/>
      <c r="E819" s="172"/>
      <c r="F819" s="172"/>
      <c r="G819" s="172"/>
      <c r="H819" s="172"/>
      <c r="I819" s="172"/>
      <c r="J819" s="172"/>
      <c r="K819" s="172"/>
      <c r="L819" s="172"/>
      <c r="M819" s="172"/>
      <c r="N819" s="172"/>
      <c r="O819" s="172"/>
      <c r="P819" s="172"/>
      <c r="Q819" s="172"/>
      <c r="R819" s="172"/>
      <c r="S819" s="172"/>
      <c r="T819" s="172"/>
      <c r="U819" s="172"/>
      <c r="V819" s="172"/>
      <c r="W819" s="172"/>
      <c r="X819" s="172"/>
      <c r="Y819" s="172"/>
      <c r="Z819" s="172"/>
      <c r="AA819" s="172"/>
      <c r="AB819" s="172"/>
      <c r="AC819" s="172"/>
      <c r="AD819" s="172"/>
      <c r="AE819" s="172"/>
      <c r="AF819" s="172"/>
      <c r="AG819" s="172"/>
      <c r="AH819" s="172"/>
      <c r="AI819" s="172"/>
      <c r="AJ819" s="172"/>
      <c r="AK819" s="172"/>
      <c r="AL819" s="172"/>
      <c r="AM819" s="172"/>
      <c r="AN819" s="172"/>
      <c r="AO819" s="172"/>
      <c r="AP819" s="172"/>
    </row>
    <row r="820" spans="1:42">
      <c r="A820" s="174"/>
      <c r="B820" s="174"/>
      <c r="C820" s="174"/>
      <c r="D820" s="172"/>
      <c r="E820" s="172"/>
      <c r="F820" s="172"/>
      <c r="G820" s="172"/>
      <c r="H820" s="172"/>
      <c r="I820" s="172"/>
      <c r="J820" s="172"/>
      <c r="K820" s="172"/>
      <c r="L820" s="172"/>
      <c r="M820" s="172"/>
      <c r="N820" s="172"/>
      <c r="O820" s="172"/>
      <c r="P820" s="172"/>
      <c r="Q820" s="172"/>
      <c r="R820" s="172"/>
      <c r="S820" s="172"/>
      <c r="T820" s="172"/>
      <c r="U820" s="172"/>
      <c r="V820" s="172"/>
      <c r="W820" s="172"/>
      <c r="X820" s="172"/>
      <c r="Y820" s="172"/>
      <c r="Z820" s="172"/>
      <c r="AA820" s="172"/>
      <c r="AB820" s="172"/>
      <c r="AC820" s="172"/>
      <c r="AD820" s="172"/>
      <c r="AE820" s="172"/>
      <c r="AF820" s="172"/>
      <c r="AG820" s="172"/>
      <c r="AH820" s="172"/>
      <c r="AI820" s="172"/>
      <c r="AJ820" s="172"/>
      <c r="AK820" s="172"/>
      <c r="AL820" s="172"/>
      <c r="AM820" s="172"/>
      <c r="AN820" s="172"/>
      <c r="AO820" s="172"/>
      <c r="AP820" s="172"/>
    </row>
    <row r="821" spans="1:42">
      <c r="A821" s="174"/>
      <c r="B821" s="174"/>
      <c r="C821" s="174"/>
      <c r="D821" s="172"/>
      <c r="E821" s="172"/>
      <c r="F821" s="172"/>
      <c r="G821" s="172"/>
      <c r="H821" s="172"/>
      <c r="I821" s="172"/>
      <c r="J821" s="172"/>
      <c r="K821" s="172"/>
      <c r="L821" s="172"/>
      <c r="M821" s="172"/>
      <c r="N821" s="172"/>
      <c r="O821" s="172"/>
      <c r="P821" s="172"/>
      <c r="Q821" s="172"/>
      <c r="R821" s="172"/>
      <c r="S821" s="172"/>
      <c r="T821" s="172"/>
      <c r="U821" s="172"/>
      <c r="V821" s="172"/>
      <c r="W821" s="172"/>
      <c r="X821" s="172"/>
      <c r="Y821" s="172"/>
      <c r="Z821" s="172"/>
      <c r="AA821" s="172"/>
      <c r="AB821" s="172"/>
      <c r="AC821" s="172"/>
      <c r="AD821" s="172"/>
      <c r="AE821" s="172"/>
      <c r="AF821" s="172"/>
      <c r="AG821" s="172"/>
      <c r="AH821" s="172"/>
      <c r="AI821" s="172"/>
      <c r="AJ821" s="172"/>
      <c r="AK821" s="172"/>
      <c r="AL821" s="172"/>
      <c r="AM821" s="172"/>
      <c r="AN821" s="172"/>
      <c r="AO821" s="172"/>
      <c r="AP821" s="172"/>
    </row>
    <row r="822" spans="1:42">
      <c r="A822" s="174"/>
      <c r="B822" s="174"/>
      <c r="C822" s="174"/>
      <c r="D822" s="172"/>
      <c r="E822" s="172"/>
      <c r="F822" s="172"/>
      <c r="G822" s="172"/>
      <c r="H822" s="172"/>
      <c r="I822" s="172"/>
      <c r="J822" s="172"/>
      <c r="K822" s="172"/>
      <c r="L822" s="172"/>
      <c r="M822" s="172"/>
      <c r="N822" s="172"/>
      <c r="O822" s="172"/>
      <c r="P822" s="172"/>
      <c r="Q822" s="172"/>
      <c r="R822" s="172"/>
      <c r="S822" s="172"/>
      <c r="T822" s="172"/>
      <c r="U822" s="172"/>
      <c r="V822" s="172"/>
      <c r="W822" s="172"/>
      <c r="X822" s="172"/>
      <c r="Y822" s="172"/>
      <c r="Z822" s="172"/>
      <c r="AA822" s="172"/>
      <c r="AB822" s="172"/>
      <c r="AC822" s="172"/>
      <c r="AD822" s="172"/>
      <c r="AE822" s="172"/>
      <c r="AF822" s="172"/>
      <c r="AG822" s="172"/>
      <c r="AH822" s="172"/>
      <c r="AI822" s="172"/>
      <c r="AJ822" s="172"/>
      <c r="AK822" s="172"/>
      <c r="AL822" s="172"/>
      <c r="AM822" s="172"/>
      <c r="AN822" s="172"/>
      <c r="AO822" s="172"/>
      <c r="AP822" s="172"/>
    </row>
    <row r="823" spans="1:42">
      <c r="A823" s="174"/>
      <c r="B823" s="174"/>
      <c r="C823" s="174"/>
      <c r="D823" s="172"/>
      <c r="E823" s="172"/>
      <c r="F823" s="172"/>
      <c r="G823" s="172"/>
      <c r="H823" s="172"/>
      <c r="I823" s="172"/>
      <c r="J823" s="172"/>
      <c r="K823" s="172"/>
      <c r="L823" s="172"/>
      <c r="M823" s="172"/>
      <c r="N823" s="172"/>
      <c r="O823" s="172"/>
      <c r="P823" s="172"/>
      <c r="Q823" s="172"/>
      <c r="R823" s="172"/>
      <c r="S823" s="172"/>
      <c r="T823" s="172"/>
      <c r="U823" s="172"/>
      <c r="V823" s="172"/>
      <c r="W823" s="172"/>
      <c r="X823" s="172"/>
      <c r="Y823" s="172"/>
      <c r="Z823" s="172"/>
      <c r="AA823" s="172"/>
      <c r="AB823" s="172"/>
      <c r="AC823" s="172"/>
      <c r="AD823" s="172"/>
      <c r="AE823" s="172"/>
      <c r="AF823" s="172"/>
      <c r="AG823" s="172"/>
      <c r="AH823" s="172"/>
      <c r="AI823" s="172"/>
      <c r="AJ823" s="172"/>
      <c r="AK823" s="172"/>
      <c r="AL823" s="172"/>
      <c r="AM823" s="172"/>
      <c r="AN823" s="172"/>
      <c r="AO823" s="172"/>
      <c r="AP823" s="172"/>
    </row>
    <row r="824" spans="1:42">
      <c r="A824" s="174"/>
      <c r="B824" s="174"/>
      <c r="C824" s="174"/>
      <c r="D824" s="172"/>
      <c r="E824" s="172"/>
      <c r="F824" s="172"/>
      <c r="G824" s="172"/>
      <c r="H824" s="172"/>
      <c r="I824" s="172"/>
      <c r="J824" s="172"/>
      <c r="K824" s="172"/>
      <c r="L824" s="172"/>
      <c r="M824" s="172"/>
      <c r="N824" s="172"/>
      <c r="O824" s="172"/>
      <c r="P824" s="172"/>
      <c r="Q824" s="172"/>
      <c r="R824" s="172"/>
      <c r="S824" s="172"/>
      <c r="T824" s="172"/>
      <c r="U824" s="172"/>
      <c r="V824" s="172"/>
      <c r="W824" s="172"/>
      <c r="X824" s="172"/>
      <c r="Y824" s="172"/>
      <c r="Z824" s="172"/>
      <c r="AA824" s="172"/>
      <c r="AB824" s="172"/>
      <c r="AC824" s="172"/>
      <c r="AD824" s="172"/>
      <c r="AE824" s="172"/>
      <c r="AF824" s="172"/>
      <c r="AG824" s="172"/>
      <c r="AH824" s="172"/>
      <c r="AI824" s="172"/>
      <c r="AJ824" s="172"/>
      <c r="AK824" s="172"/>
      <c r="AL824" s="172"/>
      <c r="AM824" s="172"/>
      <c r="AN824" s="172"/>
      <c r="AO824" s="172"/>
      <c r="AP824" s="172"/>
    </row>
    <row r="825" spans="1:42">
      <c r="A825" s="174"/>
      <c r="B825" s="174"/>
      <c r="C825" s="174"/>
      <c r="D825" s="172"/>
      <c r="E825" s="172"/>
      <c r="F825" s="172"/>
      <c r="G825" s="172"/>
      <c r="H825" s="172"/>
      <c r="I825" s="172"/>
      <c r="J825" s="172"/>
      <c r="K825" s="172"/>
      <c r="L825" s="172"/>
      <c r="M825" s="172"/>
      <c r="N825" s="172"/>
      <c r="O825" s="172"/>
      <c r="P825" s="172"/>
      <c r="Q825" s="172"/>
      <c r="R825" s="172"/>
      <c r="S825" s="172"/>
      <c r="T825" s="172"/>
      <c r="U825" s="172"/>
      <c r="V825" s="172"/>
      <c r="W825" s="172"/>
      <c r="X825" s="172"/>
      <c r="Y825" s="172"/>
      <c r="Z825" s="172"/>
      <c r="AA825" s="172"/>
      <c r="AB825" s="172"/>
      <c r="AC825" s="172"/>
      <c r="AD825" s="172"/>
      <c r="AE825" s="172"/>
      <c r="AF825" s="172"/>
      <c r="AG825" s="172"/>
      <c r="AH825" s="172"/>
      <c r="AI825" s="172"/>
      <c r="AJ825" s="172"/>
      <c r="AK825" s="172"/>
      <c r="AL825" s="172"/>
      <c r="AM825" s="172"/>
      <c r="AN825" s="172"/>
      <c r="AO825" s="172"/>
      <c r="AP825" s="172"/>
    </row>
    <row r="826" spans="1:42">
      <c r="A826" s="174"/>
      <c r="B826" s="174"/>
      <c r="C826" s="174"/>
      <c r="D826" s="172"/>
      <c r="E826" s="172"/>
      <c r="F826" s="172"/>
      <c r="G826" s="172"/>
      <c r="H826" s="172"/>
      <c r="I826" s="172"/>
      <c r="J826" s="172"/>
      <c r="K826" s="172"/>
      <c r="L826" s="172"/>
      <c r="M826" s="172"/>
      <c r="N826" s="172"/>
      <c r="O826" s="172"/>
      <c r="P826" s="172"/>
      <c r="Q826" s="172"/>
      <c r="R826" s="172"/>
      <c r="S826" s="172"/>
      <c r="T826" s="172"/>
      <c r="U826" s="172"/>
      <c r="V826" s="172"/>
      <c r="W826" s="172"/>
      <c r="X826" s="172"/>
      <c r="Y826" s="172"/>
      <c r="Z826" s="172"/>
      <c r="AA826" s="172"/>
      <c r="AB826" s="172"/>
      <c r="AC826" s="172"/>
      <c r="AD826" s="172"/>
      <c r="AE826" s="172"/>
      <c r="AF826" s="172"/>
      <c r="AG826" s="172"/>
      <c r="AH826" s="172"/>
      <c r="AI826" s="172"/>
      <c r="AJ826" s="172"/>
      <c r="AK826" s="172"/>
      <c r="AL826" s="172"/>
      <c r="AM826" s="172"/>
      <c r="AN826" s="172"/>
      <c r="AO826" s="172"/>
      <c r="AP826" s="172"/>
    </row>
    <row r="827" spans="1:42">
      <c r="A827" s="174"/>
      <c r="B827" s="174"/>
      <c r="C827" s="174"/>
      <c r="D827" s="172"/>
      <c r="E827" s="172"/>
      <c r="F827" s="172"/>
      <c r="G827" s="172"/>
      <c r="H827" s="172"/>
      <c r="I827" s="172"/>
      <c r="J827" s="172"/>
      <c r="K827" s="172"/>
      <c r="L827" s="172"/>
      <c r="M827" s="172"/>
      <c r="N827" s="172"/>
      <c r="O827" s="172"/>
      <c r="P827" s="172"/>
      <c r="Q827" s="172"/>
      <c r="R827" s="172"/>
      <c r="S827" s="172"/>
      <c r="T827" s="172"/>
      <c r="U827" s="172"/>
      <c r="V827" s="172"/>
      <c r="W827" s="172"/>
      <c r="X827" s="172"/>
      <c r="Y827" s="172"/>
      <c r="Z827" s="172"/>
      <c r="AA827" s="172"/>
      <c r="AB827" s="172"/>
      <c r="AC827" s="172"/>
      <c r="AD827" s="172"/>
      <c r="AE827" s="172"/>
      <c r="AF827" s="172"/>
      <c r="AG827" s="172"/>
      <c r="AH827" s="172"/>
      <c r="AI827" s="172"/>
      <c r="AJ827" s="172"/>
      <c r="AK827" s="172"/>
      <c r="AL827" s="172"/>
      <c r="AM827" s="172"/>
      <c r="AN827" s="172"/>
      <c r="AO827" s="172"/>
      <c r="AP827" s="172"/>
    </row>
    <row r="828" spans="1:42">
      <c r="A828" s="174"/>
      <c r="B828" s="174"/>
      <c r="C828" s="174"/>
      <c r="D828" s="172"/>
      <c r="E828" s="172"/>
      <c r="F828" s="172"/>
      <c r="G828" s="172"/>
      <c r="H828" s="172"/>
      <c r="I828" s="172"/>
      <c r="J828" s="172"/>
      <c r="K828" s="172"/>
      <c r="L828" s="172"/>
      <c r="M828" s="172"/>
      <c r="N828" s="172"/>
      <c r="O828" s="172"/>
      <c r="P828" s="172"/>
      <c r="Q828" s="172"/>
      <c r="R828" s="172"/>
      <c r="S828" s="172"/>
      <c r="T828" s="172"/>
      <c r="U828" s="172"/>
      <c r="V828" s="172"/>
      <c r="W828" s="172"/>
      <c r="X828" s="172"/>
      <c r="Y828" s="172"/>
      <c r="Z828" s="172"/>
      <c r="AA828" s="172"/>
      <c r="AB828" s="172"/>
      <c r="AC828" s="172"/>
      <c r="AD828" s="172"/>
      <c r="AE828" s="172"/>
      <c r="AF828" s="172"/>
      <c r="AG828" s="172"/>
      <c r="AH828" s="172"/>
      <c r="AI828" s="172"/>
      <c r="AJ828" s="172"/>
      <c r="AK828" s="172"/>
      <c r="AL828" s="172"/>
      <c r="AM828" s="172"/>
      <c r="AN828" s="172"/>
      <c r="AO828" s="172"/>
      <c r="AP828" s="172"/>
    </row>
    <row r="829" spans="1:42">
      <c r="A829" s="174"/>
      <c r="B829" s="174"/>
      <c r="C829" s="174"/>
      <c r="D829" s="172"/>
      <c r="E829" s="172"/>
      <c r="F829" s="172"/>
      <c r="G829" s="172"/>
      <c r="H829" s="172"/>
      <c r="I829" s="172"/>
      <c r="J829" s="172"/>
      <c r="K829" s="172"/>
      <c r="L829" s="172"/>
      <c r="M829" s="172"/>
      <c r="N829" s="172"/>
      <c r="O829" s="172"/>
      <c r="P829" s="172"/>
      <c r="Q829" s="172"/>
      <c r="R829" s="172"/>
      <c r="S829" s="172"/>
      <c r="T829" s="172"/>
      <c r="U829" s="172"/>
      <c r="V829" s="172"/>
      <c r="W829" s="172"/>
      <c r="X829" s="172"/>
      <c r="Y829" s="172"/>
      <c r="Z829" s="172"/>
      <c r="AA829" s="172"/>
      <c r="AB829" s="172"/>
      <c r="AC829" s="172"/>
      <c r="AD829" s="172"/>
      <c r="AE829" s="172"/>
      <c r="AF829" s="172"/>
      <c r="AG829" s="172"/>
      <c r="AH829" s="172"/>
      <c r="AI829" s="172"/>
      <c r="AJ829" s="172"/>
      <c r="AK829" s="172"/>
      <c r="AL829" s="172"/>
      <c r="AM829" s="172"/>
      <c r="AN829" s="172"/>
      <c r="AO829" s="172"/>
      <c r="AP829" s="172"/>
    </row>
    <row r="830" spans="1:42">
      <c r="A830" s="174"/>
      <c r="B830" s="174"/>
      <c r="C830" s="174"/>
      <c r="D830" s="172"/>
      <c r="E830" s="172"/>
      <c r="F830" s="172"/>
      <c r="G830" s="172"/>
      <c r="H830" s="172"/>
      <c r="I830" s="172"/>
      <c r="J830" s="172"/>
      <c r="K830" s="172"/>
      <c r="L830" s="172"/>
      <c r="M830" s="172"/>
      <c r="N830" s="172"/>
      <c r="O830" s="172"/>
      <c r="P830" s="172"/>
      <c r="Q830" s="172"/>
      <c r="R830" s="172"/>
      <c r="S830" s="172"/>
      <c r="T830" s="172"/>
      <c r="U830" s="172"/>
      <c r="V830" s="172"/>
      <c r="W830" s="172"/>
      <c r="X830" s="172"/>
      <c r="Y830" s="172"/>
      <c r="Z830" s="172"/>
      <c r="AA830" s="172"/>
      <c r="AB830" s="172"/>
      <c r="AC830" s="172"/>
      <c r="AD830" s="172"/>
      <c r="AE830" s="172"/>
      <c r="AF830" s="172"/>
      <c r="AG830" s="172"/>
      <c r="AH830" s="172"/>
      <c r="AI830" s="172"/>
      <c r="AJ830" s="172"/>
      <c r="AK830" s="172"/>
      <c r="AL830" s="172"/>
      <c r="AM830" s="172"/>
      <c r="AN830" s="172"/>
      <c r="AO830" s="172"/>
      <c r="AP830" s="172"/>
    </row>
    <row r="831" spans="1:42">
      <c r="A831" s="174"/>
      <c r="B831" s="174"/>
      <c r="C831" s="174"/>
      <c r="D831" s="172"/>
      <c r="E831" s="172"/>
      <c r="F831" s="172"/>
      <c r="G831" s="172"/>
      <c r="H831" s="172"/>
      <c r="I831" s="172"/>
      <c r="J831" s="172"/>
      <c r="K831" s="172"/>
      <c r="L831" s="172"/>
      <c r="M831" s="172"/>
      <c r="N831" s="172"/>
      <c r="O831" s="172"/>
      <c r="P831" s="172"/>
      <c r="Q831" s="172"/>
      <c r="R831" s="172"/>
      <c r="S831" s="172"/>
      <c r="T831" s="172"/>
      <c r="U831" s="172"/>
      <c r="V831" s="172"/>
      <c r="W831" s="172"/>
      <c r="X831" s="172"/>
      <c r="Y831" s="172"/>
      <c r="Z831" s="172"/>
      <c r="AA831" s="172"/>
      <c r="AB831" s="172"/>
      <c r="AC831" s="172"/>
      <c r="AD831" s="172"/>
      <c r="AE831" s="172"/>
      <c r="AF831" s="172"/>
      <c r="AG831" s="172"/>
      <c r="AH831" s="172"/>
      <c r="AI831" s="172"/>
      <c r="AJ831" s="172"/>
      <c r="AK831" s="172"/>
      <c r="AL831" s="172"/>
      <c r="AM831" s="172"/>
      <c r="AN831" s="172"/>
      <c r="AO831" s="172"/>
      <c r="AP831" s="172"/>
    </row>
    <row r="832" spans="1:42">
      <c r="A832" s="174"/>
      <c r="B832" s="174"/>
      <c r="C832" s="174"/>
      <c r="D832" s="172"/>
      <c r="E832" s="172"/>
      <c r="F832" s="172"/>
      <c r="G832" s="172"/>
      <c r="H832" s="172"/>
      <c r="I832" s="172"/>
      <c r="J832" s="172"/>
      <c r="K832" s="172"/>
      <c r="L832" s="172"/>
      <c r="M832" s="172"/>
      <c r="N832" s="172"/>
      <c r="O832" s="172"/>
      <c r="P832" s="172"/>
      <c r="Q832" s="172"/>
      <c r="R832" s="172"/>
      <c r="S832" s="172"/>
      <c r="T832" s="172"/>
      <c r="U832" s="172"/>
      <c r="V832" s="172"/>
      <c r="W832" s="172"/>
      <c r="X832" s="172"/>
      <c r="Y832" s="172"/>
      <c r="Z832" s="172"/>
      <c r="AA832" s="172"/>
      <c r="AB832" s="172"/>
      <c r="AC832" s="172"/>
      <c r="AD832" s="172"/>
      <c r="AE832" s="172"/>
      <c r="AF832" s="172"/>
      <c r="AG832" s="172"/>
      <c r="AH832" s="172"/>
      <c r="AI832" s="172"/>
      <c r="AJ832" s="172"/>
      <c r="AK832" s="172"/>
      <c r="AL832" s="172"/>
      <c r="AM832" s="172"/>
      <c r="AN832" s="172"/>
      <c r="AO832" s="172"/>
      <c r="AP832" s="172"/>
    </row>
    <row r="833" spans="1:42">
      <c r="A833" s="174"/>
      <c r="B833" s="174"/>
      <c r="C833" s="174"/>
      <c r="D833" s="172"/>
      <c r="E833" s="172"/>
      <c r="F833" s="172"/>
      <c r="G833" s="172"/>
      <c r="H833" s="172"/>
      <c r="I833" s="172"/>
      <c r="J833" s="172"/>
      <c r="K833" s="172"/>
      <c r="L833" s="172"/>
      <c r="M833" s="172"/>
      <c r="N833" s="172"/>
      <c r="O833" s="172"/>
      <c r="P833" s="172"/>
      <c r="Q833" s="172"/>
      <c r="R833" s="172"/>
      <c r="S833" s="172"/>
      <c r="T833" s="172"/>
      <c r="U833" s="172"/>
      <c r="V833" s="172"/>
      <c r="W833" s="172"/>
      <c r="X833" s="172"/>
      <c r="Y833" s="172"/>
      <c r="Z833" s="172"/>
      <c r="AA833" s="172"/>
      <c r="AB833" s="172"/>
      <c r="AC833" s="172"/>
      <c r="AD833" s="172"/>
      <c r="AE833" s="172"/>
      <c r="AF833" s="172"/>
      <c r="AG833" s="172"/>
      <c r="AH833" s="172"/>
      <c r="AI833" s="172"/>
      <c r="AJ833" s="172"/>
      <c r="AK833" s="172"/>
      <c r="AL833" s="172"/>
      <c r="AM833" s="172"/>
      <c r="AN833" s="172"/>
      <c r="AO833" s="172"/>
      <c r="AP833" s="172"/>
    </row>
    <row r="834" spans="1:42">
      <c r="A834" s="174"/>
      <c r="B834" s="174"/>
      <c r="C834" s="174"/>
      <c r="D834" s="172"/>
      <c r="E834" s="172"/>
      <c r="F834" s="172"/>
      <c r="G834" s="172"/>
      <c r="H834" s="172"/>
      <c r="I834" s="172"/>
      <c r="J834" s="172"/>
      <c r="K834" s="172"/>
      <c r="L834" s="172"/>
      <c r="M834" s="172"/>
      <c r="N834" s="172"/>
      <c r="O834" s="172"/>
      <c r="P834" s="172"/>
      <c r="Q834" s="172"/>
      <c r="R834" s="172"/>
      <c r="S834" s="172"/>
      <c r="T834" s="172"/>
      <c r="U834" s="172"/>
      <c r="V834" s="172"/>
      <c r="W834" s="172"/>
      <c r="X834" s="172"/>
      <c r="Y834" s="172"/>
      <c r="Z834" s="172"/>
      <c r="AA834" s="172"/>
      <c r="AB834" s="172"/>
      <c r="AC834" s="172"/>
      <c r="AD834" s="172"/>
      <c r="AE834" s="172"/>
      <c r="AF834" s="172"/>
      <c r="AG834" s="172"/>
      <c r="AH834" s="172"/>
      <c r="AI834" s="172"/>
      <c r="AJ834" s="172"/>
      <c r="AK834" s="172"/>
      <c r="AL834" s="172"/>
      <c r="AM834" s="172"/>
      <c r="AN834" s="172"/>
      <c r="AO834" s="172"/>
      <c r="AP834" s="172"/>
    </row>
    <row r="835" spans="1:42">
      <c r="A835" s="174"/>
      <c r="B835" s="174"/>
      <c r="C835" s="174"/>
      <c r="D835" s="172"/>
      <c r="E835" s="172"/>
      <c r="F835" s="172"/>
      <c r="G835" s="172"/>
      <c r="H835" s="172"/>
      <c r="I835" s="172"/>
      <c r="J835" s="172"/>
      <c r="K835" s="172"/>
      <c r="L835" s="172"/>
      <c r="M835" s="172"/>
      <c r="N835" s="172"/>
      <c r="O835" s="172"/>
      <c r="P835" s="172"/>
      <c r="Q835" s="172"/>
      <c r="R835" s="172"/>
      <c r="S835" s="172"/>
      <c r="T835" s="172"/>
      <c r="U835" s="172"/>
      <c r="V835" s="172"/>
      <c r="W835" s="172"/>
      <c r="X835" s="172"/>
      <c r="Y835" s="172"/>
      <c r="Z835" s="172"/>
      <c r="AA835" s="172"/>
      <c r="AB835" s="172"/>
      <c r="AC835" s="172"/>
      <c r="AD835" s="172"/>
      <c r="AE835" s="172"/>
      <c r="AF835" s="172"/>
      <c r="AG835" s="172"/>
      <c r="AH835" s="172"/>
      <c r="AI835" s="172"/>
      <c r="AJ835" s="172"/>
      <c r="AK835" s="172"/>
      <c r="AL835" s="172"/>
      <c r="AM835" s="172"/>
      <c r="AN835" s="172"/>
      <c r="AO835" s="172"/>
      <c r="AP835" s="172"/>
    </row>
    <row r="836" spans="1:42">
      <c r="A836" s="174"/>
      <c r="B836" s="174"/>
      <c r="C836" s="174"/>
      <c r="D836" s="172"/>
      <c r="E836" s="172"/>
      <c r="F836" s="172"/>
      <c r="G836" s="172"/>
      <c r="H836" s="172"/>
      <c r="I836" s="172"/>
      <c r="J836" s="172"/>
      <c r="K836" s="172"/>
      <c r="L836" s="172"/>
      <c r="M836" s="172"/>
      <c r="N836" s="172"/>
      <c r="O836" s="172"/>
      <c r="P836" s="172"/>
      <c r="Q836" s="172"/>
      <c r="R836" s="172"/>
      <c r="S836" s="172"/>
      <c r="T836" s="172"/>
      <c r="U836" s="172"/>
      <c r="V836" s="172"/>
      <c r="W836" s="172"/>
      <c r="X836" s="172"/>
      <c r="Y836" s="172"/>
      <c r="Z836" s="172"/>
      <c r="AA836" s="172"/>
      <c r="AB836" s="172"/>
      <c r="AC836" s="172"/>
      <c r="AD836" s="172"/>
      <c r="AE836" s="172"/>
      <c r="AF836" s="172"/>
      <c r="AG836" s="172"/>
      <c r="AH836" s="172"/>
      <c r="AI836" s="172"/>
      <c r="AJ836" s="172"/>
      <c r="AK836" s="172"/>
      <c r="AL836" s="172"/>
      <c r="AM836" s="172"/>
      <c r="AN836" s="172"/>
      <c r="AO836" s="172"/>
      <c r="AP836" s="172"/>
    </row>
    <row r="837" spans="1:42">
      <c r="A837" s="174"/>
      <c r="B837" s="174"/>
      <c r="C837" s="174"/>
      <c r="D837" s="172"/>
      <c r="E837" s="172"/>
      <c r="F837" s="172"/>
      <c r="G837" s="172"/>
      <c r="H837" s="172"/>
      <c r="I837" s="172"/>
      <c r="J837" s="172"/>
      <c r="K837" s="172"/>
      <c r="L837" s="172"/>
      <c r="M837" s="172"/>
      <c r="N837" s="172"/>
      <c r="O837" s="172"/>
      <c r="P837" s="172"/>
      <c r="Q837" s="172"/>
      <c r="R837" s="172"/>
      <c r="S837" s="172"/>
      <c r="T837" s="172"/>
      <c r="U837" s="172"/>
      <c r="V837" s="172"/>
      <c r="W837" s="172"/>
      <c r="X837" s="172"/>
      <c r="Y837" s="172"/>
      <c r="Z837" s="172"/>
      <c r="AA837" s="172"/>
      <c r="AB837" s="172"/>
      <c r="AC837" s="172"/>
      <c r="AD837" s="172"/>
      <c r="AE837" s="172"/>
      <c r="AF837" s="172"/>
      <c r="AG837" s="172"/>
      <c r="AH837" s="172"/>
      <c r="AI837" s="172"/>
      <c r="AJ837" s="172"/>
      <c r="AK837" s="172"/>
      <c r="AL837" s="172"/>
      <c r="AM837" s="172"/>
      <c r="AN837" s="172"/>
      <c r="AO837" s="172"/>
      <c r="AP837" s="172"/>
    </row>
    <row r="838" spans="1:42">
      <c r="A838" s="174"/>
      <c r="B838" s="174"/>
      <c r="C838" s="174"/>
      <c r="D838" s="172"/>
      <c r="E838" s="172"/>
      <c r="F838" s="172"/>
      <c r="G838" s="172"/>
      <c r="H838" s="172"/>
      <c r="I838" s="172"/>
      <c r="J838" s="172"/>
      <c r="K838" s="172"/>
      <c r="L838" s="172"/>
      <c r="M838" s="172"/>
      <c r="N838" s="172"/>
      <c r="O838" s="172"/>
      <c r="P838" s="172"/>
      <c r="Q838" s="172"/>
      <c r="R838" s="172"/>
      <c r="S838" s="172"/>
      <c r="T838" s="172"/>
      <c r="U838" s="172"/>
      <c r="V838" s="172"/>
      <c r="W838" s="172"/>
      <c r="X838" s="172"/>
      <c r="Y838" s="172"/>
      <c r="Z838" s="172"/>
      <c r="AA838" s="172"/>
      <c r="AB838" s="172"/>
      <c r="AC838" s="172"/>
      <c r="AD838" s="172"/>
      <c r="AE838" s="172"/>
      <c r="AF838" s="172"/>
      <c r="AG838" s="172"/>
      <c r="AH838" s="172"/>
      <c r="AI838" s="172"/>
      <c r="AJ838" s="172"/>
      <c r="AK838" s="172"/>
      <c r="AL838" s="172"/>
      <c r="AM838" s="172"/>
      <c r="AN838" s="172"/>
      <c r="AO838" s="172"/>
      <c r="AP838" s="172"/>
    </row>
    <row r="839" spans="1:42">
      <c r="A839" s="174"/>
      <c r="B839" s="174"/>
      <c r="C839" s="174"/>
      <c r="D839" s="172"/>
      <c r="E839" s="172"/>
      <c r="F839" s="172"/>
      <c r="G839" s="172"/>
      <c r="H839" s="172"/>
      <c r="I839" s="172"/>
      <c r="J839" s="172"/>
      <c r="K839" s="172"/>
      <c r="L839" s="172"/>
      <c r="M839" s="172"/>
      <c r="N839" s="172"/>
      <c r="O839" s="172"/>
      <c r="P839" s="172"/>
      <c r="Q839" s="172"/>
      <c r="R839" s="172"/>
      <c r="S839" s="172"/>
      <c r="T839" s="172"/>
      <c r="U839" s="172"/>
      <c r="V839" s="172"/>
      <c r="W839" s="172"/>
      <c r="X839" s="172"/>
      <c r="Y839" s="172"/>
      <c r="Z839" s="172"/>
      <c r="AA839" s="172"/>
      <c r="AB839" s="172"/>
      <c r="AC839" s="172"/>
      <c r="AD839" s="172"/>
      <c r="AE839" s="172"/>
      <c r="AF839" s="172"/>
      <c r="AG839" s="172"/>
      <c r="AH839" s="172"/>
      <c r="AI839" s="172"/>
      <c r="AJ839" s="172"/>
      <c r="AK839" s="172"/>
      <c r="AL839" s="172"/>
      <c r="AM839" s="172"/>
      <c r="AN839" s="172"/>
      <c r="AO839" s="172"/>
      <c r="AP839" s="172"/>
    </row>
    <row r="840" spans="1:42">
      <c r="A840" s="174"/>
      <c r="B840" s="174"/>
      <c r="C840" s="174"/>
      <c r="D840" s="172"/>
      <c r="E840" s="172"/>
      <c r="F840" s="172"/>
      <c r="G840" s="172"/>
      <c r="H840" s="172"/>
      <c r="I840" s="172"/>
      <c r="J840" s="172"/>
      <c r="K840" s="172"/>
      <c r="L840" s="172"/>
      <c r="M840" s="172"/>
      <c r="N840" s="172"/>
      <c r="O840" s="172"/>
      <c r="P840" s="172"/>
      <c r="Q840" s="172"/>
      <c r="R840" s="172"/>
      <c r="S840" s="172"/>
      <c r="T840" s="172"/>
      <c r="U840" s="172"/>
      <c r="V840" s="172"/>
      <c r="W840" s="172"/>
      <c r="X840" s="172"/>
      <c r="Y840" s="172"/>
      <c r="Z840" s="172"/>
      <c r="AA840" s="172"/>
      <c r="AB840" s="172"/>
      <c r="AC840" s="172"/>
      <c r="AD840" s="172"/>
      <c r="AE840" s="172"/>
      <c r="AF840" s="172"/>
      <c r="AG840" s="172"/>
      <c r="AH840" s="172"/>
      <c r="AI840" s="172"/>
      <c r="AJ840" s="172"/>
      <c r="AK840" s="172"/>
      <c r="AL840" s="172"/>
      <c r="AM840" s="172"/>
      <c r="AN840" s="172"/>
      <c r="AO840" s="172"/>
      <c r="AP840" s="172"/>
    </row>
    <row r="841" spans="1:42">
      <c r="A841" s="174"/>
      <c r="B841" s="174"/>
      <c r="C841" s="174"/>
      <c r="D841" s="172"/>
      <c r="E841" s="172"/>
      <c r="T841" s="172"/>
      <c r="U841" s="172"/>
      <c r="V841" s="172"/>
      <c r="W841" s="172"/>
      <c r="X841" s="172"/>
      <c r="Y841" s="172"/>
      <c r="Z841" s="172"/>
      <c r="AA841" s="172"/>
      <c r="AB841" s="172"/>
      <c r="AC841" s="172"/>
      <c r="AD841" s="172"/>
      <c r="AE841" s="172"/>
      <c r="AF841" s="172"/>
      <c r="AG841" s="172"/>
      <c r="AH841" s="172"/>
      <c r="AI841" s="172"/>
      <c r="AJ841" s="172"/>
      <c r="AK841" s="172"/>
      <c r="AL841" s="172"/>
      <c r="AM841" s="172"/>
      <c r="AN841" s="172"/>
      <c r="AO841" s="172"/>
      <c r="AP841" s="172"/>
    </row>
    <row r="842" spans="1:42">
      <c r="A842" s="174"/>
      <c r="B842" s="174"/>
      <c r="C842" s="174"/>
      <c r="D842" s="172"/>
      <c r="E842" s="172"/>
      <c r="T842" s="172"/>
      <c r="U842" s="172"/>
      <c r="V842" s="172"/>
      <c r="W842" s="172"/>
      <c r="X842" s="172"/>
      <c r="Y842" s="172"/>
      <c r="Z842" s="172"/>
      <c r="AA842" s="172"/>
      <c r="AB842" s="172"/>
      <c r="AC842" s="172"/>
      <c r="AD842" s="172"/>
      <c r="AE842" s="172"/>
      <c r="AF842" s="172"/>
      <c r="AG842" s="172"/>
      <c r="AH842" s="172"/>
      <c r="AI842" s="172"/>
      <c r="AJ842" s="172"/>
      <c r="AK842" s="172"/>
      <c r="AL842" s="172"/>
      <c r="AM842" s="172"/>
      <c r="AN842" s="172"/>
      <c r="AO842" s="172"/>
      <c r="AP842" s="172"/>
    </row>
    <row r="843" spans="1:42">
      <c r="A843" s="174"/>
      <c r="B843" s="174"/>
      <c r="C843" s="174"/>
      <c r="D843" s="172"/>
      <c r="E843" s="172"/>
      <c r="T843" s="172"/>
      <c r="U843" s="172"/>
      <c r="V843" s="172"/>
      <c r="W843" s="172"/>
      <c r="X843" s="172"/>
      <c r="Y843" s="172"/>
      <c r="Z843" s="172"/>
      <c r="AA843" s="172"/>
      <c r="AB843" s="172"/>
      <c r="AC843" s="172"/>
      <c r="AD843" s="172"/>
      <c r="AE843" s="172"/>
      <c r="AF843" s="172"/>
      <c r="AG843" s="172"/>
      <c r="AH843" s="172"/>
      <c r="AI843" s="172"/>
      <c r="AJ843" s="172"/>
      <c r="AK843" s="172"/>
      <c r="AL843" s="172"/>
      <c r="AM843" s="172"/>
      <c r="AN843" s="172"/>
      <c r="AO843" s="172"/>
      <c r="AP843" s="172"/>
    </row>
    <row r="844" spans="1:42">
      <c r="A844" s="174"/>
      <c r="B844" s="174"/>
      <c r="C844" s="174"/>
      <c r="D844" s="172"/>
      <c r="E844" s="172"/>
      <c r="T844" s="172"/>
      <c r="U844" s="172"/>
      <c r="V844" s="172"/>
      <c r="W844" s="172"/>
      <c r="X844" s="172"/>
      <c r="Y844" s="172"/>
      <c r="Z844" s="172"/>
      <c r="AA844" s="172"/>
      <c r="AB844" s="172"/>
      <c r="AC844" s="172"/>
      <c r="AD844" s="172"/>
      <c r="AE844" s="172"/>
      <c r="AF844" s="172"/>
      <c r="AG844" s="172"/>
      <c r="AH844" s="172"/>
      <c r="AI844" s="172"/>
      <c r="AJ844" s="172"/>
      <c r="AK844" s="172"/>
      <c r="AL844" s="172"/>
      <c r="AM844" s="172"/>
      <c r="AN844" s="172"/>
      <c r="AO844" s="172"/>
      <c r="AP844" s="172"/>
    </row>
    <row r="845" spans="1:42">
      <c r="A845" s="174"/>
      <c r="B845" s="174"/>
      <c r="C845" s="174"/>
      <c r="D845" s="172"/>
      <c r="E845" s="172"/>
      <c r="T845" s="172"/>
      <c r="U845" s="172"/>
      <c r="V845" s="172"/>
      <c r="W845" s="172"/>
      <c r="X845" s="172"/>
      <c r="Y845" s="172"/>
      <c r="Z845" s="172"/>
      <c r="AA845" s="172"/>
      <c r="AB845" s="172"/>
      <c r="AC845" s="172"/>
      <c r="AD845" s="172"/>
      <c r="AE845" s="172"/>
      <c r="AF845" s="172"/>
      <c r="AG845" s="172"/>
      <c r="AH845" s="172"/>
      <c r="AI845" s="172"/>
      <c r="AJ845" s="172"/>
      <c r="AK845" s="172"/>
      <c r="AL845" s="172"/>
      <c r="AM845" s="172"/>
      <c r="AN845" s="172"/>
      <c r="AO845" s="172"/>
      <c r="AP845" s="172"/>
    </row>
    <row r="846" spans="1:42">
      <c r="A846" s="174"/>
      <c r="B846" s="174"/>
      <c r="C846" s="174"/>
      <c r="D846" s="172"/>
      <c r="E846" s="172"/>
      <c r="T846" s="172"/>
      <c r="U846" s="172"/>
      <c r="V846" s="172"/>
      <c r="W846" s="172"/>
      <c r="X846" s="172"/>
      <c r="Y846" s="172"/>
      <c r="Z846" s="172"/>
      <c r="AA846" s="172"/>
      <c r="AB846" s="172"/>
      <c r="AC846" s="172"/>
      <c r="AD846" s="172"/>
      <c r="AE846" s="172"/>
      <c r="AF846" s="172"/>
      <c r="AG846" s="172"/>
      <c r="AH846" s="172"/>
      <c r="AI846" s="172"/>
      <c r="AJ846" s="172"/>
      <c r="AK846" s="172"/>
      <c r="AL846" s="172"/>
      <c r="AM846" s="172"/>
      <c r="AN846" s="172"/>
      <c r="AO846" s="172"/>
      <c r="AP846" s="172"/>
    </row>
    <row r="847" spans="1:42">
      <c r="A847" s="174"/>
      <c r="B847" s="174"/>
      <c r="C847" s="174"/>
      <c r="D847" s="172"/>
      <c r="E847" s="172"/>
      <c r="T847" s="172"/>
      <c r="U847" s="172"/>
      <c r="V847" s="172"/>
      <c r="W847" s="172"/>
      <c r="X847" s="172"/>
      <c r="Y847" s="172"/>
      <c r="Z847" s="172"/>
      <c r="AA847" s="172"/>
      <c r="AB847" s="172"/>
      <c r="AC847" s="172"/>
      <c r="AD847" s="172"/>
      <c r="AE847" s="172"/>
      <c r="AF847" s="172"/>
      <c r="AG847" s="172"/>
      <c r="AH847" s="172"/>
      <c r="AI847" s="172"/>
      <c r="AJ847" s="172"/>
      <c r="AK847" s="172"/>
      <c r="AL847" s="172"/>
      <c r="AM847" s="172"/>
      <c r="AN847" s="172"/>
      <c r="AO847" s="172"/>
      <c r="AP847" s="172"/>
    </row>
    <row r="848" spans="1:42">
      <c r="A848" s="174"/>
      <c r="B848" s="174"/>
      <c r="C848" s="174"/>
      <c r="D848" s="172"/>
      <c r="E848" s="172"/>
      <c r="T848" s="172"/>
      <c r="U848" s="172"/>
      <c r="V848" s="172"/>
      <c r="W848" s="172"/>
      <c r="X848" s="172"/>
      <c r="Y848" s="172"/>
      <c r="Z848" s="172"/>
      <c r="AA848" s="172"/>
      <c r="AB848" s="172"/>
      <c r="AC848" s="172"/>
      <c r="AD848" s="172"/>
      <c r="AE848" s="172"/>
      <c r="AF848" s="172"/>
      <c r="AG848" s="172"/>
      <c r="AH848" s="172"/>
      <c r="AI848" s="172"/>
      <c r="AJ848" s="172"/>
      <c r="AK848" s="172"/>
      <c r="AL848" s="172"/>
      <c r="AM848" s="172"/>
      <c r="AN848" s="172"/>
      <c r="AO848" s="172"/>
      <c r="AP848" s="172"/>
    </row>
    <row r="849" spans="1:42">
      <c r="A849" s="174"/>
      <c r="B849" s="174"/>
      <c r="C849" s="174"/>
      <c r="D849" s="172"/>
      <c r="E849" s="172"/>
      <c r="T849" s="172"/>
      <c r="U849" s="172"/>
      <c r="V849" s="172"/>
      <c r="W849" s="172"/>
      <c r="X849" s="172"/>
      <c r="Y849" s="172"/>
      <c r="Z849" s="172"/>
      <c r="AA849" s="172"/>
      <c r="AB849" s="172"/>
      <c r="AC849" s="172"/>
      <c r="AD849" s="172"/>
      <c r="AE849" s="172"/>
      <c r="AF849" s="172"/>
      <c r="AG849" s="172"/>
      <c r="AH849" s="172"/>
      <c r="AI849" s="172"/>
      <c r="AJ849" s="172"/>
      <c r="AK849" s="172"/>
      <c r="AL849" s="172"/>
      <c r="AM849" s="172"/>
      <c r="AN849" s="172"/>
      <c r="AO849" s="172"/>
      <c r="AP849" s="172"/>
    </row>
    <row r="850" spans="1:42">
      <c r="A850" s="174"/>
      <c r="B850" s="174"/>
      <c r="C850" s="174"/>
      <c r="D850" s="172"/>
      <c r="E850" s="172"/>
      <c r="T850" s="172"/>
      <c r="U850" s="172"/>
      <c r="V850" s="172"/>
      <c r="W850" s="172"/>
      <c r="X850" s="172"/>
      <c r="Y850" s="172"/>
      <c r="Z850" s="172"/>
      <c r="AA850" s="172"/>
      <c r="AB850" s="172"/>
      <c r="AC850" s="172"/>
      <c r="AD850" s="172"/>
      <c r="AE850" s="172"/>
      <c r="AF850" s="172"/>
      <c r="AG850" s="172"/>
      <c r="AH850" s="172"/>
      <c r="AI850" s="172"/>
      <c r="AJ850" s="172"/>
      <c r="AK850" s="172"/>
      <c r="AL850" s="172"/>
      <c r="AM850" s="172"/>
      <c r="AN850" s="172"/>
      <c r="AO850" s="172"/>
      <c r="AP850" s="172"/>
    </row>
    <row r="851" spans="1:42">
      <c r="A851" s="174"/>
      <c r="B851" s="174"/>
      <c r="C851" s="174"/>
      <c r="D851" s="172"/>
      <c r="E851" s="172"/>
      <c r="T851" s="172"/>
      <c r="U851" s="172"/>
      <c r="V851" s="172"/>
      <c r="W851" s="172"/>
      <c r="X851" s="172"/>
      <c r="Y851" s="172"/>
      <c r="Z851" s="172"/>
      <c r="AA851" s="172"/>
      <c r="AB851" s="172"/>
      <c r="AC851" s="172"/>
      <c r="AD851" s="172"/>
      <c r="AE851" s="172"/>
      <c r="AF851" s="172"/>
      <c r="AG851" s="172"/>
      <c r="AH851" s="172"/>
      <c r="AI851" s="172"/>
      <c r="AJ851" s="172"/>
      <c r="AK851" s="172"/>
      <c r="AL851" s="172"/>
      <c r="AM851" s="172"/>
      <c r="AN851" s="172"/>
      <c r="AO851" s="172"/>
      <c r="AP851" s="172"/>
    </row>
    <row r="852" spans="1:42">
      <c r="A852" s="174"/>
      <c r="B852" s="174"/>
      <c r="C852" s="174"/>
      <c r="D852" s="172"/>
      <c r="E852" s="172"/>
      <c r="T852" s="172"/>
      <c r="U852" s="172"/>
      <c r="V852" s="172"/>
      <c r="W852" s="172"/>
      <c r="X852" s="172"/>
      <c r="Y852" s="172"/>
      <c r="Z852" s="172"/>
      <c r="AA852" s="172"/>
      <c r="AB852" s="172"/>
      <c r="AC852" s="172"/>
      <c r="AD852" s="172"/>
      <c r="AE852" s="172"/>
      <c r="AF852" s="172"/>
      <c r="AG852" s="172"/>
      <c r="AH852" s="172"/>
      <c r="AI852" s="172"/>
      <c r="AJ852" s="172"/>
      <c r="AK852" s="172"/>
      <c r="AL852" s="172"/>
      <c r="AM852" s="172"/>
      <c r="AN852" s="172"/>
      <c r="AO852" s="172"/>
      <c r="AP852" s="172"/>
    </row>
    <row r="853" spans="1:42">
      <c r="A853" s="174"/>
      <c r="B853" s="174"/>
      <c r="C853" s="174"/>
      <c r="D853" s="172"/>
      <c r="E853" s="172"/>
      <c r="T853" s="172"/>
      <c r="U853" s="172"/>
      <c r="V853" s="172"/>
      <c r="W853" s="172"/>
      <c r="X853" s="172"/>
      <c r="Y853" s="172"/>
      <c r="Z853" s="172"/>
      <c r="AA853" s="172"/>
      <c r="AB853" s="172"/>
      <c r="AC853" s="172"/>
      <c r="AD853" s="172"/>
      <c r="AE853" s="172"/>
      <c r="AF853" s="172"/>
      <c r="AG853" s="172"/>
      <c r="AH853" s="172"/>
      <c r="AI853" s="172"/>
      <c r="AJ853" s="172"/>
      <c r="AK853" s="172"/>
      <c r="AL853" s="172"/>
      <c r="AM853" s="172"/>
      <c r="AN853" s="172"/>
      <c r="AO853" s="172"/>
      <c r="AP853" s="172"/>
    </row>
    <row r="854" spans="1:42">
      <c r="A854" s="174"/>
      <c r="B854" s="174"/>
      <c r="C854" s="174"/>
      <c r="D854" s="172"/>
      <c r="E854" s="172"/>
      <c r="T854" s="172"/>
      <c r="U854" s="172"/>
      <c r="V854" s="172"/>
      <c r="W854" s="172"/>
      <c r="X854" s="172"/>
      <c r="Y854" s="172"/>
      <c r="Z854" s="172"/>
      <c r="AA854" s="172"/>
      <c r="AB854" s="172"/>
      <c r="AC854" s="172"/>
      <c r="AD854" s="172"/>
      <c r="AE854" s="172"/>
      <c r="AF854" s="172"/>
      <c r="AG854" s="172"/>
      <c r="AH854" s="172"/>
      <c r="AI854" s="172"/>
      <c r="AJ854" s="172"/>
      <c r="AK854" s="172"/>
      <c r="AL854" s="172"/>
      <c r="AM854" s="172"/>
      <c r="AN854" s="172"/>
      <c r="AO854" s="172"/>
      <c r="AP854" s="172"/>
    </row>
    <row r="855" spans="1:42">
      <c r="A855" s="174"/>
      <c r="B855" s="174"/>
      <c r="C855" s="174"/>
      <c r="D855" s="172"/>
      <c r="E855" s="172"/>
      <c r="T855" s="172"/>
      <c r="U855" s="172"/>
      <c r="V855" s="172"/>
      <c r="W855" s="172"/>
      <c r="X855" s="172"/>
      <c r="Y855" s="172"/>
      <c r="Z855" s="172"/>
      <c r="AA855" s="172"/>
      <c r="AB855" s="172"/>
      <c r="AC855" s="172"/>
      <c r="AD855" s="172"/>
      <c r="AE855" s="172"/>
      <c r="AF855" s="172"/>
      <c r="AG855" s="172"/>
      <c r="AH855" s="172"/>
      <c r="AI855" s="172"/>
      <c r="AJ855" s="172"/>
      <c r="AK855" s="172"/>
      <c r="AL855" s="172"/>
      <c r="AM855" s="172"/>
      <c r="AN855" s="172"/>
      <c r="AO855" s="172"/>
      <c r="AP855" s="172"/>
    </row>
    <row r="856" spans="1:42">
      <c r="A856" s="174"/>
      <c r="B856" s="174"/>
      <c r="C856" s="174"/>
      <c r="D856" s="172"/>
      <c r="E856" s="172"/>
      <c r="T856" s="172"/>
      <c r="U856" s="172"/>
      <c r="V856" s="172"/>
      <c r="W856" s="172"/>
      <c r="X856" s="172"/>
      <c r="Y856" s="172"/>
      <c r="Z856" s="172"/>
      <c r="AA856" s="172"/>
      <c r="AB856" s="172"/>
      <c r="AC856" s="172"/>
      <c r="AD856" s="172"/>
      <c r="AE856" s="172"/>
      <c r="AF856" s="172"/>
      <c r="AG856" s="172"/>
      <c r="AH856" s="172"/>
      <c r="AI856" s="172"/>
      <c r="AJ856" s="172"/>
      <c r="AK856" s="172"/>
      <c r="AL856" s="172"/>
      <c r="AM856" s="172"/>
      <c r="AN856" s="172"/>
      <c r="AO856" s="172"/>
      <c r="AP856" s="172"/>
    </row>
    <row r="857" spans="1:42">
      <c r="A857" s="174"/>
      <c r="B857" s="174"/>
      <c r="C857" s="174"/>
      <c r="D857" s="172"/>
      <c r="E857" s="172"/>
      <c r="T857" s="172"/>
      <c r="U857" s="172"/>
      <c r="V857" s="172"/>
      <c r="W857" s="172"/>
      <c r="X857" s="172"/>
      <c r="Y857" s="172"/>
      <c r="Z857" s="172"/>
      <c r="AA857" s="172"/>
      <c r="AB857" s="172"/>
      <c r="AC857" s="172"/>
      <c r="AD857" s="172"/>
      <c r="AE857" s="172"/>
      <c r="AF857" s="172"/>
      <c r="AG857" s="172"/>
      <c r="AH857" s="172"/>
      <c r="AI857" s="172"/>
      <c r="AJ857" s="172"/>
      <c r="AK857" s="172"/>
      <c r="AL857" s="172"/>
      <c r="AM857" s="172"/>
      <c r="AN857" s="172"/>
      <c r="AO857" s="172"/>
      <c r="AP857" s="172"/>
    </row>
    <row r="858" spans="1:42">
      <c r="A858" s="174"/>
      <c r="B858" s="174"/>
      <c r="C858" s="174"/>
      <c r="D858" s="172"/>
      <c r="E858" s="172"/>
      <c r="T858" s="172"/>
      <c r="U858" s="172"/>
      <c r="V858" s="172"/>
      <c r="W858" s="172"/>
      <c r="X858" s="172"/>
      <c r="Y858" s="172"/>
      <c r="Z858" s="172"/>
      <c r="AA858" s="172"/>
      <c r="AB858" s="172"/>
      <c r="AC858" s="172"/>
      <c r="AD858" s="172"/>
      <c r="AE858" s="172"/>
      <c r="AF858" s="172"/>
      <c r="AG858" s="172"/>
      <c r="AH858" s="172"/>
      <c r="AI858" s="172"/>
      <c r="AJ858" s="172"/>
      <c r="AK858" s="172"/>
      <c r="AL858" s="172"/>
      <c r="AM858" s="172"/>
      <c r="AN858" s="172"/>
      <c r="AO858" s="172"/>
      <c r="AP858" s="172"/>
    </row>
    <row r="859" spans="1:42">
      <c r="A859" s="174"/>
      <c r="B859" s="174"/>
      <c r="C859" s="174"/>
      <c r="D859" s="172"/>
      <c r="E859" s="172"/>
      <c r="T859" s="172"/>
      <c r="U859" s="172"/>
      <c r="V859" s="172"/>
      <c r="W859" s="172"/>
      <c r="X859" s="172"/>
      <c r="Y859" s="172"/>
      <c r="Z859" s="172"/>
      <c r="AA859" s="172"/>
      <c r="AB859" s="172"/>
      <c r="AC859" s="172"/>
      <c r="AD859" s="172"/>
      <c r="AE859" s="172"/>
      <c r="AF859" s="172"/>
      <c r="AG859" s="172"/>
      <c r="AH859" s="172"/>
      <c r="AI859" s="172"/>
      <c r="AJ859" s="172"/>
      <c r="AK859" s="172"/>
      <c r="AL859" s="172"/>
      <c r="AM859" s="172"/>
      <c r="AN859" s="172"/>
      <c r="AO859" s="172"/>
      <c r="AP859" s="172"/>
    </row>
    <row r="860" spans="1:42">
      <c r="A860" s="174"/>
      <c r="B860" s="174"/>
      <c r="C860" s="174"/>
      <c r="D860" s="172"/>
      <c r="E860" s="172"/>
      <c r="T860" s="172"/>
      <c r="U860" s="172"/>
      <c r="V860" s="172"/>
      <c r="W860" s="172"/>
      <c r="X860" s="172"/>
      <c r="Y860" s="172"/>
      <c r="Z860" s="172"/>
      <c r="AA860" s="172"/>
      <c r="AB860" s="172"/>
      <c r="AC860" s="172"/>
      <c r="AD860" s="172"/>
      <c r="AE860" s="172"/>
      <c r="AF860" s="172"/>
      <c r="AG860" s="172"/>
      <c r="AH860" s="172"/>
      <c r="AI860" s="172"/>
      <c r="AJ860" s="172"/>
      <c r="AK860" s="172"/>
      <c r="AL860" s="172"/>
      <c r="AM860" s="172"/>
      <c r="AN860" s="172"/>
      <c r="AO860" s="172"/>
      <c r="AP860" s="172"/>
    </row>
    <row r="861" spans="1:42">
      <c r="A861" s="174"/>
      <c r="B861" s="174"/>
      <c r="C861" s="174"/>
      <c r="D861" s="172"/>
      <c r="E861" s="172"/>
      <c r="T861" s="172"/>
      <c r="U861" s="172"/>
      <c r="V861" s="172"/>
      <c r="W861" s="172"/>
      <c r="X861" s="172"/>
      <c r="Y861" s="172"/>
      <c r="Z861" s="172"/>
      <c r="AA861" s="172"/>
      <c r="AB861" s="172"/>
      <c r="AC861" s="172"/>
      <c r="AD861" s="172"/>
      <c r="AE861" s="172"/>
      <c r="AF861" s="172"/>
      <c r="AG861" s="172"/>
      <c r="AH861" s="172"/>
      <c r="AI861" s="172"/>
      <c r="AJ861" s="172"/>
      <c r="AK861" s="172"/>
      <c r="AL861" s="172"/>
      <c r="AM861" s="172"/>
      <c r="AN861" s="172"/>
      <c r="AO861" s="172"/>
      <c r="AP861" s="172"/>
    </row>
    <row r="862" spans="1:42">
      <c r="A862" s="174"/>
      <c r="B862" s="174"/>
      <c r="C862" s="174"/>
      <c r="D862" s="172"/>
      <c r="E862" s="172"/>
      <c r="T862" s="172"/>
      <c r="U862" s="172"/>
      <c r="V862" s="172"/>
      <c r="W862" s="172"/>
      <c r="X862" s="172"/>
      <c r="Y862" s="172"/>
      <c r="Z862" s="172"/>
      <c r="AA862" s="172"/>
      <c r="AB862" s="172"/>
      <c r="AC862" s="172"/>
      <c r="AD862" s="172"/>
      <c r="AE862" s="172"/>
      <c r="AF862" s="172"/>
      <c r="AG862" s="172"/>
      <c r="AH862" s="172"/>
      <c r="AI862" s="172"/>
      <c r="AJ862" s="172"/>
      <c r="AK862" s="172"/>
      <c r="AL862" s="172"/>
      <c r="AM862" s="172"/>
      <c r="AN862" s="172"/>
      <c r="AO862" s="172"/>
      <c r="AP862" s="172"/>
    </row>
    <row r="863" spans="1:42">
      <c r="A863" s="174"/>
      <c r="B863" s="174"/>
      <c r="C863" s="174"/>
      <c r="D863" s="172"/>
      <c r="E863" s="172"/>
      <c r="T863" s="172"/>
      <c r="U863" s="172"/>
      <c r="V863" s="172"/>
      <c r="W863" s="172"/>
      <c r="X863" s="172"/>
      <c r="Y863" s="172"/>
      <c r="Z863" s="172"/>
      <c r="AA863" s="172"/>
      <c r="AB863" s="172"/>
      <c r="AC863" s="172"/>
      <c r="AD863" s="172"/>
      <c r="AE863" s="172"/>
      <c r="AF863" s="172"/>
      <c r="AG863" s="172"/>
      <c r="AH863" s="172"/>
      <c r="AI863" s="172"/>
      <c r="AJ863" s="172"/>
      <c r="AK863" s="172"/>
      <c r="AL863" s="172"/>
      <c r="AM863" s="172"/>
      <c r="AN863" s="172"/>
      <c r="AO863" s="172"/>
      <c r="AP863" s="172"/>
    </row>
    <row r="864" spans="1:42">
      <c r="A864" s="174"/>
      <c r="B864" s="174"/>
      <c r="C864" s="174"/>
      <c r="D864" s="172"/>
      <c r="E864" s="172"/>
      <c r="T864" s="172"/>
      <c r="U864" s="172"/>
      <c r="V864" s="172"/>
      <c r="W864" s="172"/>
      <c r="X864" s="172"/>
      <c r="Y864" s="172"/>
      <c r="Z864" s="172"/>
      <c r="AA864" s="172"/>
      <c r="AB864" s="172"/>
      <c r="AC864" s="172"/>
      <c r="AD864" s="172"/>
      <c r="AE864" s="172"/>
      <c r="AF864" s="172"/>
      <c r="AG864" s="172"/>
      <c r="AH864" s="172"/>
      <c r="AI864" s="172"/>
      <c r="AJ864" s="172"/>
      <c r="AK864" s="172"/>
      <c r="AL864" s="172"/>
      <c r="AM864" s="172"/>
      <c r="AN864" s="172"/>
      <c r="AO864" s="172"/>
      <c r="AP864" s="172"/>
    </row>
    <row r="865" spans="1:42">
      <c r="A865" s="174"/>
      <c r="B865" s="174"/>
      <c r="C865" s="174"/>
      <c r="D865" s="172"/>
      <c r="E865" s="172"/>
      <c r="T865" s="172"/>
      <c r="U865" s="172"/>
      <c r="V865" s="172"/>
      <c r="W865" s="172"/>
      <c r="X865" s="172"/>
      <c r="Y865" s="172"/>
      <c r="Z865" s="172"/>
      <c r="AA865" s="172"/>
      <c r="AB865" s="172"/>
      <c r="AC865" s="172"/>
      <c r="AD865" s="172"/>
      <c r="AE865" s="172"/>
      <c r="AF865" s="172"/>
      <c r="AG865" s="172"/>
      <c r="AH865" s="172"/>
      <c r="AI865" s="172"/>
      <c r="AJ865" s="172"/>
      <c r="AK865" s="172"/>
      <c r="AL865" s="172"/>
      <c r="AM865" s="172"/>
      <c r="AN865" s="172"/>
      <c r="AO865" s="172"/>
      <c r="AP865" s="172"/>
    </row>
    <row r="866" spans="1:42">
      <c r="A866" s="174"/>
      <c r="B866" s="174"/>
      <c r="C866" s="174"/>
      <c r="D866" s="172"/>
      <c r="E866" s="172"/>
      <c r="T866" s="172"/>
      <c r="U866" s="172"/>
      <c r="V866" s="172"/>
      <c r="W866" s="172"/>
      <c r="X866" s="172"/>
      <c r="Y866" s="172"/>
      <c r="Z866" s="172"/>
      <c r="AA866" s="172"/>
      <c r="AB866" s="172"/>
      <c r="AC866" s="172"/>
      <c r="AD866" s="172"/>
      <c r="AE866" s="172"/>
      <c r="AF866" s="172"/>
      <c r="AG866" s="172"/>
      <c r="AH866" s="172"/>
      <c r="AI866" s="172"/>
      <c r="AJ866" s="172"/>
      <c r="AK866" s="172"/>
      <c r="AL866" s="172"/>
      <c r="AM866" s="172"/>
      <c r="AN866" s="172"/>
      <c r="AO866" s="172"/>
      <c r="AP866" s="172"/>
    </row>
    <row r="867" spans="1:42">
      <c r="A867" s="174"/>
      <c r="B867" s="174"/>
      <c r="C867" s="174"/>
      <c r="D867" s="172"/>
      <c r="E867" s="172"/>
      <c r="T867" s="172"/>
      <c r="U867" s="172"/>
      <c r="V867" s="172"/>
      <c r="W867" s="172"/>
      <c r="X867" s="172"/>
      <c r="Y867" s="172"/>
      <c r="Z867" s="172"/>
      <c r="AA867" s="172"/>
      <c r="AB867" s="172"/>
      <c r="AC867" s="172"/>
      <c r="AD867" s="172"/>
      <c r="AE867" s="172"/>
      <c r="AF867" s="172"/>
      <c r="AG867" s="172"/>
      <c r="AH867" s="172"/>
      <c r="AI867" s="172"/>
      <c r="AJ867" s="172"/>
      <c r="AK867" s="172"/>
      <c r="AL867" s="172"/>
      <c r="AM867" s="172"/>
      <c r="AN867" s="172"/>
      <c r="AO867" s="172"/>
      <c r="AP867" s="172"/>
    </row>
    <row r="868" spans="1:42">
      <c r="A868" s="174"/>
      <c r="B868" s="174"/>
      <c r="C868" s="174"/>
      <c r="D868" s="172"/>
      <c r="E868" s="172"/>
      <c r="T868" s="172"/>
      <c r="U868" s="172"/>
      <c r="V868" s="172"/>
      <c r="W868" s="172"/>
      <c r="X868" s="172"/>
      <c r="Y868" s="172"/>
      <c r="Z868" s="172"/>
      <c r="AA868" s="172"/>
      <c r="AB868" s="172"/>
      <c r="AC868" s="172"/>
      <c r="AD868" s="172"/>
      <c r="AE868" s="172"/>
      <c r="AF868" s="172"/>
      <c r="AG868" s="172"/>
      <c r="AH868" s="172"/>
      <c r="AI868" s="172"/>
      <c r="AJ868" s="172"/>
      <c r="AK868" s="172"/>
      <c r="AL868" s="172"/>
      <c r="AM868" s="172"/>
      <c r="AN868" s="172"/>
      <c r="AO868" s="172"/>
      <c r="AP868" s="172"/>
    </row>
    <row r="869" spans="1:42">
      <c r="A869" s="174"/>
      <c r="B869" s="174"/>
      <c r="C869" s="174"/>
      <c r="D869" s="172"/>
      <c r="E869" s="172"/>
      <c r="T869" s="172"/>
      <c r="U869" s="172"/>
      <c r="V869" s="172"/>
      <c r="W869" s="172"/>
      <c r="X869" s="172"/>
      <c r="Y869" s="172"/>
      <c r="Z869" s="172"/>
      <c r="AA869" s="172"/>
      <c r="AB869" s="172"/>
      <c r="AC869" s="172"/>
      <c r="AD869" s="172"/>
      <c r="AE869" s="172"/>
      <c r="AF869" s="172"/>
      <c r="AG869" s="172"/>
      <c r="AH869" s="172"/>
      <c r="AI869" s="172"/>
      <c r="AJ869" s="172"/>
      <c r="AK869" s="172"/>
      <c r="AL869" s="172"/>
      <c r="AM869" s="172"/>
      <c r="AN869" s="172"/>
      <c r="AO869" s="172"/>
      <c r="AP869" s="172"/>
    </row>
    <row r="870" spans="1:42">
      <c r="A870" s="174"/>
      <c r="B870" s="174"/>
      <c r="C870" s="174"/>
      <c r="D870" s="172"/>
      <c r="E870" s="172"/>
      <c r="T870" s="172"/>
      <c r="U870" s="172"/>
      <c r="V870" s="172"/>
      <c r="W870" s="172"/>
      <c r="X870" s="172"/>
      <c r="Y870" s="172"/>
      <c r="Z870" s="172"/>
      <c r="AA870" s="172"/>
      <c r="AB870" s="172"/>
      <c r="AC870" s="172"/>
      <c r="AD870" s="172"/>
      <c r="AE870" s="172"/>
      <c r="AF870" s="172"/>
      <c r="AG870" s="172"/>
      <c r="AH870" s="172"/>
      <c r="AI870" s="172"/>
      <c r="AJ870" s="172"/>
      <c r="AK870" s="172"/>
      <c r="AL870" s="172"/>
      <c r="AM870" s="172"/>
      <c r="AN870" s="172"/>
      <c r="AO870" s="172"/>
      <c r="AP870" s="172"/>
    </row>
    <row r="871" spans="1:42">
      <c r="A871" s="174"/>
      <c r="B871" s="174"/>
      <c r="C871" s="174"/>
      <c r="D871" s="172"/>
      <c r="E871" s="172"/>
      <c r="T871" s="172"/>
      <c r="U871" s="172"/>
      <c r="V871" s="172"/>
      <c r="W871" s="172"/>
      <c r="X871" s="172"/>
      <c r="Y871" s="172"/>
      <c r="Z871" s="172"/>
      <c r="AA871" s="172"/>
      <c r="AB871" s="172"/>
      <c r="AC871" s="172"/>
      <c r="AD871" s="172"/>
      <c r="AE871" s="172"/>
      <c r="AF871" s="172"/>
      <c r="AG871" s="172"/>
      <c r="AH871" s="172"/>
      <c r="AI871" s="172"/>
      <c r="AJ871" s="172"/>
      <c r="AK871" s="172"/>
      <c r="AL871" s="172"/>
      <c r="AM871" s="172"/>
      <c r="AN871" s="172"/>
      <c r="AO871" s="172"/>
      <c r="AP871" s="172"/>
    </row>
    <row r="872" spans="1:42">
      <c r="A872" s="174"/>
      <c r="B872" s="174"/>
      <c r="C872" s="174"/>
      <c r="D872" s="172"/>
      <c r="E872" s="172"/>
      <c r="T872" s="172"/>
      <c r="U872" s="172"/>
      <c r="V872" s="172"/>
      <c r="W872" s="172"/>
      <c r="X872" s="172"/>
      <c r="Y872" s="172"/>
      <c r="Z872" s="172"/>
      <c r="AA872" s="172"/>
      <c r="AB872" s="172"/>
      <c r="AC872" s="172"/>
      <c r="AD872" s="172"/>
      <c r="AE872" s="172"/>
      <c r="AF872" s="172"/>
      <c r="AG872" s="172"/>
      <c r="AH872" s="172"/>
      <c r="AI872" s="172"/>
      <c r="AJ872" s="172"/>
      <c r="AK872" s="172"/>
      <c r="AL872" s="172"/>
      <c r="AM872" s="172"/>
      <c r="AN872" s="172"/>
      <c r="AO872" s="172"/>
      <c r="AP872" s="172"/>
    </row>
    <row r="873" spans="1:42">
      <c r="A873" s="174"/>
      <c r="B873" s="174"/>
      <c r="C873" s="174"/>
      <c r="D873" s="172"/>
      <c r="E873" s="172"/>
      <c r="T873" s="172"/>
      <c r="U873" s="172"/>
      <c r="V873" s="172"/>
      <c r="W873" s="172"/>
      <c r="X873" s="172"/>
      <c r="Y873" s="172"/>
      <c r="Z873" s="172"/>
      <c r="AA873" s="172"/>
      <c r="AB873" s="172"/>
      <c r="AC873" s="172"/>
      <c r="AD873" s="172"/>
      <c r="AE873" s="172"/>
      <c r="AF873" s="172"/>
      <c r="AG873" s="172"/>
      <c r="AH873" s="172"/>
      <c r="AI873" s="172"/>
      <c r="AJ873" s="172"/>
      <c r="AK873" s="172"/>
      <c r="AL873" s="172"/>
      <c r="AM873" s="172"/>
      <c r="AN873" s="172"/>
      <c r="AO873" s="172"/>
      <c r="AP873" s="172"/>
    </row>
    <row r="874" spans="1:42">
      <c r="A874" s="174"/>
      <c r="B874" s="174"/>
      <c r="C874" s="174"/>
      <c r="D874" s="172"/>
      <c r="E874" s="172"/>
      <c r="T874" s="172"/>
      <c r="U874" s="172"/>
      <c r="V874" s="172"/>
      <c r="W874" s="172"/>
      <c r="X874" s="172"/>
      <c r="Y874" s="172"/>
      <c r="Z874" s="172"/>
      <c r="AA874" s="172"/>
      <c r="AB874" s="172"/>
      <c r="AC874" s="172"/>
      <c r="AD874" s="172"/>
      <c r="AE874" s="172"/>
      <c r="AF874" s="172"/>
      <c r="AG874" s="172"/>
      <c r="AH874" s="172"/>
      <c r="AI874" s="172"/>
      <c r="AJ874" s="172"/>
      <c r="AK874" s="172"/>
      <c r="AL874" s="172"/>
      <c r="AM874" s="172"/>
      <c r="AN874" s="172"/>
      <c r="AO874" s="172"/>
      <c r="AP874" s="172"/>
    </row>
    <row r="875" spans="1:42">
      <c r="A875" s="174"/>
      <c r="B875" s="174"/>
      <c r="C875" s="174"/>
      <c r="D875" s="172"/>
      <c r="E875" s="172"/>
      <c r="T875" s="172"/>
      <c r="U875" s="172"/>
      <c r="V875" s="172"/>
      <c r="W875" s="172"/>
      <c r="X875" s="172"/>
      <c r="Y875" s="172"/>
      <c r="Z875" s="172"/>
      <c r="AA875" s="172"/>
      <c r="AB875" s="172"/>
      <c r="AC875" s="172"/>
      <c r="AD875" s="172"/>
      <c r="AE875" s="172"/>
      <c r="AF875" s="172"/>
      <c r="AG875" s="172"/>
      <c r="AH875" s="172"/>
      <c r="AI875" s="172"/>
      <c r="AJ875" s="172"/>
      <c r="AK875" s="172"/>
      <c r="AL875" s="172"/>
      <c r="AM875" s="172"/>
      <c r="AN875" s="172"/>
      <c r="AO875" s="172"/>
      <c r="AP875" s="172"/>
    </row>
    <row r="876" spans="1:42">
      <c r="A876" s="174"/>
      <c r="B876" s="174"/>
      <c r="C876" s="174"/>
      <c r="D876" s="172"/>
      <c r="E876" s="172"/>
      <c r="T876" s="172"/>
      <c r="U876" s="172"/>
      <c r="V876" s="172"/>
      <c r="W876" s="172"/>
      <c r="X876" s="172"/>
      <c r="Y876" s="172"/>
      <c r="Z876" s="172"/>
      <c r="AA876" s="172"/>
      <c r="AB876" s="172"/>
      <c r="AC876" s="172"/>
      <c r="AD876" s="172"/>
      <c r="AE876" s="172"/>
      <c r="AF876" s="172"/>
      <c r="AG876" s="172"/>
      <c r="AH876" s="172"/>
      <c r="AI876" s="172"/>
      <c r="AJ876" s="172"/>
      <c r="AK876" s="172"/>
      <c r="AL876" s="172"/>
      <c r="AM876" s="172"/>
      <c r="AN876" s="172"/>
      <c r="AO876" s="172"/>
      <c r="AP876" s="172"/>
    </row>
    <row r="877" spans="1:42">
      <c r="A877" s="174"/>
      <c r="B877" s="174"/>
      <c r="C877" s="174"/>
      <c r="D877" s="172"/>
      <c r="E877" s="172"/>
      <c r="T877" s="172"/>
      <c r="U877" s="172"/>
      <c r="V877" s="172"/>
      <c r="W877" s="172"/>
      <c r="X877" s="172"/>
      <c r="Y877" s="172"/>
      <c r="Z877" s="172"/>
      <c r="AA877" s="172"/>
      <c r="AB877" s="172"/>
      <c r="AC877" s="172"/>
      <c r="AD877" s="172"/>
      <c r="AE877" s="172"/>
      <c r="AF877" s="172"/>
      <c r="AG877" s="172"/>
      <c r="AH877" s="172"/>
      <c r="AI877" s="172"/>
      <c r="AJ877" s="172"/>
      <c r="AK877" s="172"/>
      <c r="AL877" s="172"/>
      <c r="AM877" s="172"/>
      <c r="AN877" s="172"/>
      <c r="AO877" s="172"/>
      <c r="AP877" s="172"/>
    </row>
    <row r="878" spans="1:42">
      <c r="A878" s="174"/>
      <c r="B878" s="174"/>
      <c r="C878" s="174"/>
      <c r="D878" s="172"/>
      <c r="E878" s="172"/>
      <c r="T878" s="172"/>
      <c r="U878" s="172"/>
      <c r="V878" s="172"/>
      <c r="W878" s="172"/>
      <c r="X878" s="172"/>
      <c r="Y878" s="172"/>
      <c r="Z878" s="172"/>
      <c r="AA878" s="172"/>
      <c r="AB878" s="172"/>
      <c r="AC878" s="172"/>
      <c r="AD878" s="172"/>
      <c r="AE878" s="172"/>
      <c r="AF878" s="172"/>
      <c r="AG878" s="172"/>
      <c r="AH878" s="172"/>
      <c r="AI878" s="172"/>
      <c r="AJ878" s="172"/>
      <c r="AK878" s="172"/>
      <c r="AL878" s="172"/>
      <c r="AM878" s="172"/>
      <c r="AN878" s="172"/>
      <c r="AO878" s="172"/>
      <c r="AP878" s="172"/>
    </row>
  </sheetData>
  <mergeCells count="5">
    <mergeCell ref="A1:F1"/>
    <mergeCell ref="A2:F2"/>
    <mergeCell ref="A3:F3"/>
    <mergeCell ref="A4:F4"/>
    <mergeCell ref="G5:P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7"/>
  <sheetViews>
    <sheetView view="pageBreakPreview" zoomScaleNormal="100" zoomScaleSheetLayoutView="100" workbookViewId="0">
      <selection activeCell="A4" sqref="A4"/>
    </sheetView>
  </sheetViews>
  <sheetFormatPr defaultRowHeight="15"/>
  <cols>
    <col min="1" max="1" width="80.28515625" style="54" customWidth="1"/>
    <col min="2" max="2" width="48.7109375" style="99" customWidth="1"/>
  </cols>
  <sheetData>
    <row r="1" spans="1:2" s="4" customFormat="1">
      <c r="A1" s="52" t="s">
        <v>188</v>
      </c>
      <c r="B1" s="206"/>
    </row>
    <row r="2" spans="1:2" s="1" customFormat="1">
      <c r="A2" s="53" t="s">
        <v>189</v>
      </c>
      <c r="B2" s="207"/>
    </row>
    <row r="4" spans="1:2" ht="45">
      <c r="A4" s="228" t="s">
        <v>191</v>
      </c>
      <c r="B4" s="40" t="s">
        <v>529</v>
      </c>
    </row>
    <row r="5" spans="1:2" ht="89.25">
      <c r="A5" s="210" t="s">
        <v>0</v>
      </c>
      <c r="B5" s="210" t="s">
        <v>574</v>
      </c>
    </row>
    <row r="6" spans="1:2" ht="38.25">
      <c r="A6" s="215" t="s">
        <v>1</v>
      </c>
      <c r="B6" s="215" t="s">
        <v>242</v>
      </c>
    </row>
    <row r="7" spans="1:2" ht="63.75">
      <c r="A7" s="229" t="s">
        <v>2</v>
      </c>
      <c r="B7" s="209" t="s">
        <v>303</v>
      </c>
    </row>
    <row r="8" spans="1:2" ht="51">
      <c r="A8" s="219" t="s">
        <v>3</v>
      </c>
      <c r="B8" s="209" t="s">
        <v>386</v>
      </c>
    </row>
    <row r="9" spans="1:2" ht="63.75">
      <c r="A9" s="219" t="s">
        <v>4</v>
      </c>
      <c r="B9" s="209" t="s">
        <v>365</v>
      </c>
    </row>
    <row r="10" spans="1:2" ht="38.25">
      <c r="A10" s="219" t="s">
        <v>5</v>
      </c>
      <c r="B10" s="209" t="s">
        <v>243</v>
      </c>
    </row>
    <row r="11" spans="1:2" ht="51">
      <c r="A11" s="219" t="s">
        <v>6</v>
      </c>
      <c r="B11" s="209" t="s">
        <v>244</v>
      </c>
    </row>
    <row r="12" spans="1:2" ht="45">
      <c r="A12" s="40" t="s">
        <v>190</v>
      </c>
      <c r="B12" s="40" t="s">
        <v>240</v>
      </c>
    </row>
    <row r="13" spans="1:2" ht="230.1" customHeight="1">
      <c r="A13" s="210" t="s">
        <v>200</v>
      </c>
      <c r="B13" s="210" t="s">
        <v>387</v>
      </c>
    </row>
    <row r="14" spans="1:2" ht="25.5">
      <c r="A14" s="215" t="s">
        <v>7</v>
      </c>
      <c r="B14" s="215" t="s">
        <v>295</v>
      </c>
    </row>
    <row r="15" spans="1:2" ht="25.5">
      <c r="A15" s="215" t="s">
        <v>8</v>
      </c>
      <c r="B15" s="215" t="s">
        <v>296</v>
      </c>
    </row>
    <row r="16" spans="1:2" ht="51">
      <c r="A16" s="219" t="s">
        <v>9</v>
      </c>
      <c r="B16" s="219" t="s">
        <v>297</v>
      </c>
    </row>
    <row r="17" spans="1:2" ht="60">
      <c r="A17" s="40" t="s">
        <v>192</v>
      </c>
      <c r="B17" s="208" t="s">
        <v>187</v>
      </c>
    </row>
    <row r="18" spans="1:2" ht="63.75">
      <c r="A18" s="218" t="s">
        <v>298</v>
      </c>
      <c r="B18" s="218" t="s">
        <v>310</v>
      </c>
    </row>
    <row r="19" spans="1:2" ht="38.25">
      <c r="A19" s="215" t="s">
        <v>10</v>
      </c>
      <c r="B19" s="215" t="s">
        <v>388</v>
      </c>
    </row>
    <row r="20" spans="1:2" ht="102">
      <c r="A20" s="215" t="s">
        <v>11</v>
      </c>
      <c r="B20" s="215" t="s">
        <v>299</v>
      </c>
    </row>
    <row r="21" spans="1:2" ht="51">
      <c r="A21" s="230" t="s">
        <v>12</v>
      </c>
      <c r="B21" s="209" t="s">
        <v>300</v>
      </c>
    </row>
    <row r="22" spans="1:2" ht="45">
      <c r="A22" s="231" t="s">
        <v>197</v>
      </c>
      <c r="B22" s="231" t="s">
        <v>240</v>
      </c>
    </row>
    <row r="23" spans="1:2" ht="89.25">
      <c r="A23" s="191" t="s">
        <v>13</v>
      </c>
      <c r="B23" s="191" t="s">
        <v>301</v>
      </c>
    </row>
    <row r="24" spans="1:2" ht="38.25">
      <c r="A24" s="191" t="s">
        <v>14</v>
      </c>
      <c r="B24" s="191" t="s">
        <v>301</v>
      </c>
    </row>
    <row r="25" spans="1:2" ht="25.5">
      <c r="A25" s="191" t="s">
        <v>15</v>
      </c>
      <c r="B25" s="191" t="s">
        <v>304</v>
      </c>
    </row>
    <row r="26" spans="1:2" ht="38.25">
      <c r="A26" s="191" t="s">
        <v>16</v>
      </c>
      <c r="B26" s="191" t="s">
        <v>302</v>
      </c>
    </row>
    <row r="27" spans="1:2">
      <c r="A27" s="55"/>
    </row>
  </sheetData>
  <pageMargins left="0.70866141732283472" right="0.70866141732283472" top="0.74803149606299213" bottom="0.74803149606299213" header="0.31496062992125984" footer="0.31496062992125984"/>
  <pageSetup paperSize="9" scale="3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23"/>
  <sheetViews>
    <sheetView view="pageBreakPreview" zoomScaleNormal="85" zoomScaleSheetLayoutView="100" workbookViewId="0">
      <selection activeCell="A2" sqref="A2"/>
    </sheetView>
  </sheetViews>
  <sheetFormatPr defaultRowHeight="15"/>
  <cols>
    <col min="1" max="1" width="80.7109375" style="35" customWidth="1"/>
    <col min="2" max="2" width="39.7109375" style="205" customWidth="1"/>
  </cols>
  <sheetData>
    <row r="1" spans="1:2" s="4" customFormat="1">
      <c r="A1" s="47" t="s">
        <v>188</v>
      </c>
      <c r="B1" s="203"/>
    </row>
    <row r="2" spans="1:2" s="1" customFormat="1" ht="30">
      <c r="A2" s="46" t="s">
        <v>208</v>
      </c>
      <c r="B2" s="204"/>
    </row>
    <row r="4" spans="1:2" ht="79.5" customHeight="1">
      <c r="A4" s="40" t="s">
        <v>566</v>
      </c>
      <c r="B4" s="40" t="s">
        <v>528</v>
      </c>
    </row>
    <row r="5" spans="1:2" ht="51">
      <c r="A5" s="15" t="s">
        <v>17</v>
      </c>
      <c r="B5" s="225" t="s">
        <v>305</v>
      </c>
    </row>
    <row r="6" spans="1:2" ht="51">
      <c r="A6" s="16" t="s">
        <v>18</v>
      </c>
      <c r="B6" s="191" t="s">
        <v>307</v>
      </c>
    </row>
    <row r="7" spans="1:2" ht="38.25">
      <c r="A7" s="17" t="s">
        <v>19</v>
      </c>
      <c r="B7" s="191" t="s">
        <v>306</v>
      </c>
    </row>
    <row r="8" spans="1:2" ht="51">
      <c r="A8" s="18" t="s">
        <v>20</v>
      </c>
      <c r="B8" s="226" t="s">
        <v>521</v>
      </c>
    </row>
    <row r="9" spans="1:2" ht="63.75">
      <c r="A9" s="18" t="s">
        <v>21</v>
      </c>
      <c r="B9" s="209" t="s">
        <v>308</v>
      </c>
    </row>
    <row r="10" spans="1:2" ht="45">
      <c r="A10" s="36" t="s">
        <v>193</v>
      </c>
      <c r="B10" s="40" t="s">
        <v>240</v>
      </c>
    </row>
    <row r="11" spans="1:2" ht="63.75">
      <c r="A11" s="19" t="s">
        <v>22</v>
      </c>
      <c r="B11" s="218" t="s">
        <v>309</v>
      </c>
    </row>
    <row r="12" spans="1:2" ht="51">
      <c r="A12" s="20" t="s">
        <v>23</v>
      </c>
      <c r="B12" s="215" t="s">
        <v>311</v>
      </c>
    </row>
    <row r="13" spans="1:2" ht="63.75">
      <c r="A13" s="20" t="s">
        <v>196</v>
      </c>
      <c r="B13" s="215" t="s">
        <v>390</v>
      </c>
    </row>
    <row r="14" spans="1:2" ht="76.5">
      <c r="A14" s="20" t="s">
        <v>24</v>
      </c>
      <c r="B14" s="215" t="s">
        <v>515</v>
      </c>
    </row>
    <row r="15" spans="1:2" ht="51">
      <c r="A15" s="20" t="s">
        <v>25</v>
      </c>
      <c r="B15" s="215" t="s">
        <v>516</v>
      </c>
    </row>
    <row r="16" spans="1:2" ht="63.75">
      <c r="A16" s="21" t="s">
        <v>195</v>
      </c>
      <c r="B16" s="209" t="s">
        <v>517</v>
      </c>
    </row>
    <row r="17" spans="1:2" ht="38.25">
      <c r="A17" s="22" t="s">
        <v>26</v>
      </c>
      <c r="B17" s="219" t="s">
        <v>312</v>
      </c>
    </row>
    <row r="18" spans="1:2" ht="45">
      <c r="A18" s="227" t="s">
        <v>194</v>
      </c>
      <c r="B18" s="40" t="s">
        <v>240</v>
      </c>
    </row>
    <row r="19" spans="1:2" ht="127.5">
      <c r="A19" s="10" t="s">
        <v>27</v>
      </c>
      <c r="B19" s="218" t="s">
        <v>518</v>
      </c>
    </row>
    <row r="20" spans="1:2" ht="38.25">
      <c r="A20" s="13" t="s">
        <v>28</v>
      </c>
      <c r="B20" s="215" t="s">
        <v>519</v>
      </c>
    </row>
    <row r="21" spans="1:2" ht="38.25">
      <c r="A21" s="20" t="s">
        <v>29</v>
      </c>
      <c r="B21" s="215" t="s">
        <v>519</v>
      </c>
    </row>
    <row r="22" spans="1:2" ht="38.25">
      <c r="A22" s="21" t="s">
        <v>30</v>
      </c>
      <c r="B22" s="209" t="s">
        <v>520</v>
      </c>
    </row>
    <row r="23" spans="1:2" ht="63.75">
      <c r="A23" s="14" t="s">
        <v>31</v>
      </c>
      <c r="B23" s="209" t="s">
        <v>554</v>
      </c>
    </row>
  </sheetData>
  <pageMargins left="0.70866141732283472" right="0.70866141732283472" top="0.74803149606299213" bottom="0.74803149606299213" header="0.31496062992125984" footer="0.31496062992125984"/>
  <pageSetup paperSize="9" scale="4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Type_x0020_of_x0020_standard_x002f_guidance xmlns="cf43726a-a749-4fc6-adc8-6c5ce58e40df" xsi:nil="true"/>
    <Stage xmlns="cf43726a-a749-4fc6-adc8-6c5ce58e40df">In Progress</Stage>
  </documentManagement>
</p:properties>
</file>

<file path=customXml/item4.xml><?xml version="1.0" encoding="utf-8"?>
<ct:contentTypeSchema xmlns:ct="http://schemas.microsoft.com/office/2006/metadata/contentType" xmlns:ma="http://schemas.microsoft.com/office/2006/metadata/properties/metaAttributes" ct:_="" ma:_="" ma:contentTypeName="Spreadsheet" ma:contentTypeID="0x010100FE4813BA1834CF44829CA2BA68DF6A3200D49E0CE3ED3A5A498BA5DB95B79F9EB1" ma:contentTypeVersion="12" ma:contentTypeDescription="Create a new Excel document" ma:contentTypeScope="" ma:versionID="4015db232ffb2dd73c650ed535e27001">
  <xsd:schema xmlns:xsd="http://www.w3.org/2001/XMLSchema" xmlns:p="http://schemas.microsoft.com/office/2006/metadata/properties" xmlns:ns2="cf43726a-a749-4fc6-adc8-6c5ce58e40df" targetNamespace="http://schemas.microsoft.com/office/2006/metadata/properties" ma:root="true" ma:fieldsID="49feae28763fb628f3f05d5a81ec0ada" ns2:_="">
    <xsd:import namespace="cf43726a-a749-4fc6-adc8-6c5ce58e40df"/>
    <xsd:element name="properties">
      <xsd:complexType>
        <xsd:sequence>
          <xsd:element name="documentManagement">
            <xsd:complexType>
              <xsd:all>
                <xsd:element ref="ns2:Type_x0020_of_x0020_standard_x002f_guidance" minOccurs="0"/>
                <xsd:element ref="ns2:Stage" minOccurs="0"/>
              </xsd:all>
            </xsd:complexType>
          </xsd:element>
        </xsd:sequence>
      </xsd:complexType>
    </xsd:element>
  </xsd:schema>
  <xsd:schema xmlns:xsd="http://www.w3.org/2001/XMLSchema" xmlns:dms="http://schemas.microsoft.com/office/2006/documentManagement/types" targetNamespace="cf43726a-a749-4fc6-adc8-6c5ce58e40df" elementFormDefault="qualified">
    <xsd:import namespace="http://schemas.microsoft.com/office/2006/documentManagement/types"/>
    <xsd:element name="Type_x0020_of_x0020_standard_x002f_guidance" ma:index="8" nillable="true" ma:displayName="Type of standard/guidance" ma:format="RadioButtons" ma:internalName="Type_x0020_of_x0020_standard_x002f_guidance">
      <xsd:simpleType>
        <xsd:restriction base="dms:Choice">
          <xsd:enumeration value="e-Alert/e-News"/>
          <xsd:enumeration value="Quick Reference Guide"/>
          <xsd:enumeration value="Professional Matters Article"/>
          <xsd:enumeration value="Professional Support Bulletin"/>
          <xsd:enumeration value="Standards"/>
          <xsd:enumeration value="Standards Supporting Resource"/>
          <xsd:enumeration value="Support Alert"/>
          <xsd:enumeration value="Webpage"/>
          <xsd:enumeration value="Other"/>
        </xsd:restriction>
      </xsd:simpleType>
    </xsd:element>
    <xsd:element name="Stage" ma:index="9" nillable="true" ma:displayName="Stage" ma:format="Dropdown" ma:internalName="Stage">
      <xsd:simpleType>
        <xsd:restriction base="dms:Choice">
          <xsd:enumeration value="Concept stage"/>
          <xsd:enumeration value="In Progress"/>
          <xsd:enumeration value="Comple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3C57DE4-67D5-47D6-943A-1E3351A14B3B}">
  <ds:schemaRefs>
    <ds:schemaRef ds:uri="http://schemas.microsoft.com/office/2006/metadata/customXsn"/>
  </ds:schemaRefs>
</ds:datastoreItem>
</file>

<file path=customXml/itemProps2.xml><?xml version="1.0" encoding="utf-8"?>
<ds:datastoreItem xmlns:ds="http://schemas.openxmlformats.org/officeDocument/2006/customXml" ds:itemID="{6AB3D47C-FB75-4DB1-803C-16C87B396587}">
  <ds:schemaRefs>
    <ds:schemaRef ds:uri="http://schemas.microsoft.com/sharepoint/v3/contenttype/forms"/>
  </ds:schemaRefs>
</ds:datastoreItem>
</file>

<file path=customXml/itemProps3.xml><?xml version="1.0" encoding="utf-8"?>
<ds:datastoreItem xmlns:ds="http://schemas.openxmlformats.org/officeDocument/2006/customXml" ds:itemID="{0759C380-649D-452D-8D80-CF05AAF8265F}">
  <ds:schemaRefs>
    <ds:schemaRef ds:uri="cf43726a-a749-4fc6-adc8-6c5ce58e40df"/>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E4FC3544-F636-43EB-9BE5-1642D42214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43726a-a749-4fc6-adc8-6c5ce58e40d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13</vt:i4>
      </vt:variant>
    </vt:vector>
  </HeadingPairs>
  <TitlesOfParts>
    <vt:vector size="30" baseType="lpstr">
      <vt:lpstr>Version control</vt:lpstr>
      <vt:lpstr>Instructions - Guidance Notes</vt:lpstr>
      <vt:lpstr>Master reference sheet</vt:lpstr>
      <vt:lpstr>Master Evidence Statement Sheet</vt:lpstr>
      <vt:lpstr>Score Sheet</vt:lpstr>
      <vt:lpstr>Score Calculations</vt:lpstr>
      <vt:lpstr>Evidence - Scores - Action Plan</vt:lpstr>
      <vt:lpstr>Standard 1</vt:lpstr>
      <vt:lpstr>Standard 2</vt:lpstr>
      <vt:lpstr>Standard 3</vt:lpstr>
      <vt:lpstr>Standard 4</vt:lpstr>
      <vt:lpstr>Standard 5</vt:lpstr>
      <vt:lpstr>Standard 6</vt:lpstr>
      <vt:lpstr>Standard 7</vt:lpstr>
      <vt:lpstr>Standard 8</vt:lpstr>
      <vt:lpstr>Standard 9</vt:lpstr>
      <vt:lpstr>Standard 10</vt:lpstr>
      <vt:lpstr>'Standard 1'!_ftn1</vt:lpstr>
      <vt:lpstr>'Standard 1'!_ftnref1</vt:lpstr>
      <vt:lpstr>'Standard 1'!_Toc348974449</vt:lpstr>
      <vt:lpstr>'Standard 2'!_Toc348974488</vt:lpstr>
      <vt:lpstr>'Standard 5'!_Toc348974559</vt:lpstr>
      <vt:lpstr>'Standard 1'!Print_Area</vt:lpstr>
      <vt:lpstr>'Standard 10'!Print_Area</vt:lpstr>
      <vt:lpstr>'Standard 2'!Print_Area</vt:lpstr>
      <vt:lpstr>'Standard 4'!Print_Area</vt:lpstr>
      <vt:lpstr>'Standard 6'!Print_Area</vt:lpstr>
      <vt:lpstr>'Standard 7'!Print_Area</vt:lpstr>
      <vt:lpstr>'Standard 8'!Print_Area</vt:lpstr>
      <vt:lpstr>'Standard 9'!Print_Area</vt:lpstr>
    </vt:vector>
  </TitlesOfParts>
  <Company>RPSGB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Homecare standards data collection</dc:title>
  <dc:creator>Rebecca Braybrooks</dc:creator>
  <cp:lastModifiedBy>Jennifer Allen</cp:lastModifiedBy>
  <cp:lastPrinted>2012-06-26T10:28:07Z</cp:lastPrinted>
  <dcterms:created xsi:type="dcterms:W3CDTF">2012-05-09T15:10:06Z</dcterms:created>
  <dcterms:modified xsi:type="dcterms:W3CDTF">2023-05-25T09:28:43Z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0x010100FE4813BA1834CF44829CA2BA68DF6A3200D49E0CE3ED3A5A498BA5DB95B79F9EB1</vt:lpwstr>
  </property>
</Properties>
</file>